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ibel Lap\MARIBEL ADMON ROMITA 2015-2018\PLATAFORMA NACIONA 2018\2021\REPORTES FINANCIEROS I TRIM PRE 2021\"/>
    </mc:Choice>
  </mc:AlternateContent>
  <xr:revisionPtr revIDLastSave="0" documentId="8_{60413EA0-7FB5-4BAE-9F05-01139623CD72}" xr6:coauthVersionLast="46" xr6:coauthVersionMax="46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</workbook>
</file>

<file path=xl/calcChain.xml><?xml version="1.0" encoding="utf-8"?>
<calcChain xmlns="http://schemas.openxmlformats.org/spreadsheetml/2006/main">
  <c r="E51" i="4" l="1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90" i="4"/>
  <c r="F90" i="4"/>
  <c r="D90" i="4"/>
  <c r="E88" i="4"/>
  <c r="H88" i="4" s="1"/>
  <c r="E86" i="4"/>
  <c r="H86" i="4" s="1"/>
  <c r="E84" i="4"/>
  <c r="H84" i="4" s="1"/>
  <c r="E82" i="4"/>
  <c r="H82" i="4" s="1"/>
  <c r="E80" i="4"/>
  <c r="H80" i="4" s="1"/>
  <c r="E78" i="4"/>
  <c r="H78" i="4" s="1"/>
  <c r="E76" i="4"/>
  <c r="H76" i="4" s="1"/>
  <c r="C90" i="4"/>
  <c r="G68" i="4"/>
  <c r="F68" i="4"/>
  <c r="E66" i="4"/>
  <c r="H66" i="4" s="1"/>
  <c r="E65" i="4"/>
  <c r="H65" i="4" s="1"/>
  <c r="E64" i="4"/>
  <c r="H64" i="4" s="1"/>
  <c r="E63" i="4"/>
  <c r="H63" i="4" s="1"/>
  <c r="D68" i="4"/>
  <c r="C6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4" i="4"/>
  <c r="F54" i="4"/>
  <c r="D54" i="4"/>
  <c r="C54" i="4"/>
  <c r="H68" i="4" l="1"/>
  <c r="H90" i="4"/>
  <c r="E68" i="4"/>
  <c r="E90" i="4"/>
  <c r="H54" i="4"/>
  <c r="E54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C36" i="5"/>
  <c r="C25" i="5"/>
  <c r="C16" i="5"/>
  <c r="C6" i="5"/>
  <c r="G16" i="8"/>
  <c r="F16" i="8"/>
  <c r="H14" i="8"/>
  <c r="H12" i="8"/>
  <c r="H10" i="8"/>
  <c r="H8" i="8"/>
  <c r="D16" i="8"/>
  <c r="C16" i="8"/>
  <c r="H6" i="6"/>
  <c r="H8" i="6"/>
  <c r="H9" i="6"/>
  <c r="H10" i="6"/>
  <c r="H12" i="6"/>
  <c r="H74" i="6"/>
  <c r="H62" i="6"/>
  <c r="H58" i="6"/>
  <c r="H46" i="6"/>
  <c r="H11" i="6"/>
  <c r="H7" i="6"/>
  <c r="H76" i="6"/>
  <c r="H75" i="6"/>
  <c r="H73" i="6"/>
  <c r="H72" i="6"/>
  <c r="H71" i="6"/>
  <c r="H70" i="6"/>
  <c r="H68" i="6"/>
  <c r="H67" i="6"/>
  <c r="H66" i="6"/>
  <c r="H64" i="6"/>
  <c r="H63" i="6"/>
  <c r="H61" i="6"/>
  <c r="H60" i="6"/>
  <c r="H59" i="6"/>
  <c r="H56" i="6"/>
  <c r="H55" i="6"/>
  <c r="H54" i="6"/>
  <c r="H52" i="6"/>
  <c r="H51" i="6"/>
  <c r="H50" i="6"/>
  <c r="H49" i="6"/>
  <c r="H48" i="6"/>
  <c r="H47" i="6"/>
  <c r="H45" i="6"/>
  <c r="H44" i="6"/>
  <c r="H42" i="6"/>
  <c r="H41" i="6"/>
  <c r="H40" i="6"/>
  <c r="H39" i="6"/>
  <c r="H38" i="6"/>
  <c r="H37" i="6"/>
  <c r="H36" i="6"/>
  <c r="H35" i="6"/>
  <c r="H34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C69" i="6"/>
  <c r="C65" i="6"/>
  <c r="C57" i="6"/>
  <c r="H57" i="6" s="1"/>
  <c r="C53" i="6"/>
  <c r="C43" i="6"/>
  <c r="C33" i="6"/>
  <c r="C23" i="6"/>
  <c r="C13" i="6"/>
  <c r="C5" i="6"/>
  <c r="C42" i="5" l="1"/>
  <c r="H69" i="6"/>
  <c r="H43" i="6"/>
  <c r="H23" i="6"/>
  <c r="F77" i="6"/>
  <c r="C77" i="6"/>
  <c r="H13" i="6"/>
  <c r="H33" i="6"/>
  <c r="H53" i="6"/>
  <c r="H65" i="6"/>
  <c r="H6" i="8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<sst xmlns="http://schemas.openxmlformats.org/spreadsheetml/2006/main" count="237" uniqueCount="179">
  <si>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</si>
  <si>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</si>
  <si>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</si>
  <si>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</si>
  <si>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</si>
  <si>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</si>
  <si>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</si>
  <si>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</si>
  <si>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</si>
  <si>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</si>
  <si>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</si>
  <si>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</si>
  <si>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</si>
  <si>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</si>
  <si>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</si>
  <si>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</si>
  <si>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</si>
  <si>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</si>
  <si>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</si>
  <si>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</si>
  <si>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</si>
  <si>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</si>
  <si>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</si>
  <si>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</si>
  <si>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</si>
  <si>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</si>
  <si>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</si>
  <si>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</si>
  <si>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</si>
  <si>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</si>
  <si>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</si>
  <si>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</si>
  <si>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</si>
  <si>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</si>
  <si>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</si>
  <si>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</si>
  <si>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</si>
  <si>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</si>
  <si>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</si>
  <si>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</si>
  <si>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</si>
  <si>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</si>
  <si>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</si>
  <si>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</si>
  <si>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</si>
  <si>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</si>
  <si>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</si>
  <si>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</si>
  <si>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</si>
  <si>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</si>
  <si>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</si>
  <si>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</si>
  <si>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</si>
  <si>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</si>
  <si>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</si>
  <si>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</si>
  <si>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</si>
  <si>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</si>
  <si>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</si>
  <si>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</si>
  <si>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</si>
  <si>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</si>
  <si>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</si>
  <si>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</si>
  <si>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</si>
  <si>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</si>
  <si>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</si>
  <si>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</si>
  <si>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</si>
  <si>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</si>
  <si>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</si>
  <si>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</si>
  <si>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</si>
  <si>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</si>
  <si>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</si>
  <si>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</si>
  <si>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</si>
  <si>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</si>
  <si>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</si>
  <si>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</si>
  <si>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</si>
  <si>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</si>
  <si>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</si>
  <si>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</si>
  <si>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</si>
  <si>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</si>
  <si>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</si>
  <si>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</si>
  <si>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</si>
  <si>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</si>
  <si>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</si>
  <si>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</si>
  <si>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</si>
  <si>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</si>
  <si>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</si>
  <si>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</si>
  <si>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</si>
  <si>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</si>
  <si>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</si>
  <si>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</si>
  <si>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</si>
  <si>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</si>
  <si>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</si>
  <si>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</si>
  <si>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</si>
  <si>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</si>
  <si>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</si>
  <si>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</si>
  <si>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</si>
  <si>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</si>
  <si>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</si>
  <si>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</si>
  <si>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</si>
  <si>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</si>
  <si>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</si>
  <si>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</si>
  <si>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</si>
  <si>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</si>
  <si>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</si>
  <si>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</si>
  <si>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</si>
  <si>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</si>
  <si>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</si>
  <si>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</si>
  <si>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</si>
  <si>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</si>
  <si>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</si>
  <si>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</si>
  <si>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ROMITA, GTO.
ESTADO ANALÍTICO DEL EJERCICIO DEL PRESUPUESTO DE EGRESOS
CLASIFICACIÓN POR OBJETO DEL GASTO (CAPÍTULO Y CONCEPTO)
DEL 1 ENERO AL 31 DE MARZO DEL 2021</t>
  </si>
  <si>
    <t>MUNICIPIO DE ROMITA, GTO.
ESTADO ANALÍTICO DEL EJERCICIO DEL PRESUPUESTO DE EGRESOS
CLASIFICACION ECÓNOMICA (POR TIPO DE GASTO)
DEL 1 ENERO AL 31 DE MARZO DEL 2021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</si>
  <si>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</si>
  <si>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</si>
  <si>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</si>
  <si>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</si>
  <si>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</si>
  <si>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</si>
  <si>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</si>
  <si>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ADQUISICIONES Y CONTROL DE BIENES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</si>
  <si>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</si>
  <si>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</si>
  <si>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</si>
  <si>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</si>
  <si>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</si>
  <si>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</si>
  <si>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</si>
  <si>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</si>
  <si>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</si>
  <si>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</si>
  <si>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</si>
  <si>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</si>
  <si>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</si>
  <si>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</si>
  <si>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</si>
  <si>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</si>
  <si>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</si>
  <si>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</si>
  <si>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</si>
  <si>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</si>
  <si>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</si>
  <si>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</si>
  <si>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</si>
  <si>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</si>
  <si>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</si>
  <si>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</si>
  <si>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</si>
  <si>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</si>
  <si>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</si>
  <si>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</si>
  <si>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</si>
  <si>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</si>
  <si>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</si>
  <si>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</si>
  <si>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DESARROLLO ECONOMICO</t>
  </si>
  <si>
    <t>CATASTRO E IMPUESTOS</t>
  </si>
  <si>
    <t>BACHEO</t>
  </si>
  <si>
    <t>MUNICIPIO DE ROMITA, GTO.
ESTADO ANALÍTICO DEL EJERCICIO DEL PRESUPUESTO DE EGRESOS
CLASIFICACIÓN ADMINISTRATIVA
DEL 1 ENERO AL 31 DE MARZO DEL 2021</t>
  </si>
  <si>
    <t>Gobierno (Federal/Estatal/Municipal) de MUNICIPIO DE ROMITA, GTO.
Estado Analítico del Ejercicio del Presupuesto de Egresos
Clasificación Administrativa
DEL 1 ENERO AL 31 DE MARZO DEL 2021</t>
  </si>
  <si>
    <t>Sector Paraestatal del Gobierno (Federal/Estatal/Municipal) de MUNICIPIO DE ROMITA, GTO.
Estado Analítico del Ejercicio del Presupuesto de Egresos
Clasificación Administrativa
DEL 1 ENERO AL 31 DE MARZO DEL 2021</t>
  </si>
  <si>
    <t>MUNICIPIO DE ROMITA, GTO.
ESTADO ANALÍTICO DEL EJERCICIO DEL PRESUPUESTO DE EGRESOS
CLASIFICACIÓN FUNCIONAL (FINALIDAD Y FUNCIÓN)
DEL 1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</si>
</sst>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2" fillId="0" borderId="2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6" fillId="2" borderId="13" xfId="9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activeCell="B85" sqref="B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68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63">
        <f>SUM(C6:C12)</f>
        <v>108130792.65000001</v>
      </c>
      <c r="D5" s="69">
        <v>0</v>
      </c>
      <c r="E5" s="66">
        <v>108130792.65000001</v>
      </c>
      <c r="F5" s="14">
        <f>SUM(F6:F12)</f>
        <v>18806676.860000003</v>
      </c>
      <c r="G5" s="14">
        <f>SUM(G6:G12)</f>
        <v>18806676.860000003</v>
      </c>
      <c r="H5" s="14">
        <f>E5-F5</f>
        <v>89324115.790000007</v>
      </c>
    </row>
    <row r="6" spans="1:8" x14ac:dyDescent="0.2">
      <c r="A6" s="49">
        <v>1100</v>
      </c>
      <c r="B6" s="11" t="s">
        <v>70</v>
      </c>
      <c r="C6" s="64">
        <v>59254934.719999999</v>
      </c>
      <c r="D6" s="69">
        <v>0</v>
      </c>
      <c r="E6" s="67">
        <v>59254934.719999999</v>
      </c>
      <c r="F6" s="15">
        <v>12837124.49</v>
      </c>
      <c r="G6" s="15">
        <v>12837124.49</v>
      </c>
      <c r="H6" s="15">
        <f t="shared" ref="H6:H69" si="0">E6-F6</f>
        <v>46417810.229999997</v>
      </c>
    </row>
    <row r="7" spans="1:8" x14ac:dyDescent="0.2">
      <c r="A7" s="49">
        <v>1200</v>
      </c>
      <c r="B7" s="11" t="s">
        <v>71</v>
      </c>
      <c r="C7" s="64">
        <v>7031414.8099999996</v>
      </c>
      <c r="D7" s="69">
        <v>0</v>
      </c>
      <c r="E7" s="67">
        <v>7031414.8099999996</v>
      </c>
      <c r="F7" s="15">
        <v>2238872.9500000002</v>
      </c>
      <c r="G7" s="15">
        <v>2238872.9500000002</v>
      </c>
      <c r="H7" s="15">
        <f t="shared" si="0"/>
        <v>4792541.8599999994</v>
      </c>
    </row>
    <row r="8" spans="1:8" x14ac:dyDescent="0.2">
      <c r="A8" s="49">
        <v>1300</v>
      </c>
      <c r="B8" s="11" t="s">
        <v>72</v>
      </c>
      <c r="C8" s="64">
        <v>10023054.48</v>
      </c>
      <c r="D8" s="69">
        <v>0</v>
      </c>
      <c r="E8" s="67">
        <v>10023054.48</v>
      </c>
      <c r="F8" s="15">
        <v>0</v>
      </c>
      <c r="G8" s="15">
        <v>0</v>
      </c>
      <c r="H8" s="15">
        <f t="shared" si="0"/>
        <v>10023054.48</v>
      </c>
    </row>
    <row r="9" spans="1:8" x14ac:dyDescent="0.2">
      <c r="A9" s="49">
        <v>1400</v>
      </c>
      <c r="B9" s="11" t="s">
        <v>35</v>
      </c>
      <c r="C9" s="64">
        <v>13863417.25</v>
      </c>
      <c r="D9" s="69">
        <v>0</v>
      </c>
      <c r="E9" s="67">
        <v>13863417.25</v>
      </c>
      <c r="F9" s="15">
        <v>88059.63</v>
      </c>
      <c r="G9" s="15">
        <v>88059.63</v>
      </c>
      <c r="H9" s="15">
        <f t="shared" si="0"/>
        <v>13775357.619999999</v>
      </c>
    </row>
    <row r="10" spans="1:8" x14ac:dyDescent="0.2">
      <c r="A10" s="49">
        <v>1500</v>
      </c>
      <c r="B10" s="11" t="s">
        <v>73</v>
      </c>
      <c r="C10" s="64">
        <v>17957971.390000001</v>
      </c>
      <c r="D10" s="69">
        <v>0</v>
      </c>
      <c r="E10" s="67">
        <v>17957971.390000001</v>
      </c>
      <c r="F10" s="15">
        <v>3642619.79</v>
      </c>
      <c r="G10" s="15">
        <v>3642619.79</v>
      </c>
      <c r="H10" s="15">
        <f t="shared" si="0"/>
        <v>14315351.600000001</v>
      </c>
    </row>
    <row r="11" spans="1:8" x14ac:dyDescent="0.2">
      <c r="A11" s="49">
        <v>1600</v>
      </c>
      <c r="B11" s="11" t="s">
        <v>36</v>
      </c>
      <c r="C11" s="64">
        <v>0</v>
      </c>
      <c r="D11" s="69">
        <v>0</v>
      </c>
      <c r="E11" s="67">
        <v>0</v>
      </c>
      <c r="F11" s="15">
        <v>0</v>
      </c>
      <c r="G11" s="15">
        <v>0</v>
      </c>
      <c r="H11" s="15">
        <f t="shared" si="0"/>
        <v>0</v>
      </c>
    </row>
    <row r="12" spans="1:8" x14ac:dyDescent="0.2">
      <c r="A12" s="49">
        <v>1700</v>
      </c>
      <c r="B12" s="11" t="s">
        <v>74</v>
      </c>
      <c r="C12" s="64">
        <v>0</v>
      </c>
      <c r="D12" s="69">
        <v>0</v>
      </c>
      <c r="E12" s="67">
        <v>0</v>
      </c>
      <c r="F12" s="15">
        <v>0</v>
      </c>
      <c r="G12" s="15">
        <v>0</v>
      </c>
      <c r="H12" s="15">
        <f t="shared" si="0"/>
        <v>0</v>
      </c>
    </row>
    <row r="13" spans="1:8" x14ac:dyDescent="0.2">
      <c r="A13" s="48" t="s">
        <v>62</v>
      </c>
      <c r="B13" s="7"/>
      <c r="C13" s="64">
        <f>SUM(C14:C22)</f>
        <v>8716905.0899999999</v>
      </c>
      <c r="D13" s="69">
        <v>0</v>
      </c>
      <c r="E13" s="67">
        <v>8716905.0899999999</v>
      </c>
      <c r="F13" s="15">
        <f>SUM(F14:F22)</f>
        <v>472395.88999999996</v>
      </c>
      <c r="G13" s="15">
        <f>SUM(G14:G22)</f>
        <v>342628.95999999996</v>
      </c>
      <c r="H13" s="15">
        <f t="shared" si="0"/>
        <v>8244509.2000000002</v>
      </c>
    </row>
    <row r="14" spans="1:8" x14ac:dyDescent="0.2">
      <c r="A14" s="49">
        <v>2100</v>
      </c>
      <c r="B14" s="11" t="s">
        <v>75</v>
      </c>
      <c r="C14" s="64">
        <v>1853091.06</v>
      </c>
      <c r="D14" s="69">
        <v>0</v>
      </c>
      <c r="E14" s="67">
        <v>1853091.06</v>
      </c>
      <c r="F14" s="15">
        <v>314804.53999999998</v>
      </c>
      <c r="G14" s="15">
        <v>156103.04999999999</v>
      </c>
      <c r="H14" s="15">
        <f t="shared" si="0"/>
        <v>1538286.52</v>
      </c>
    </row>
    <row r="15" spans="1:8" x14ac:dyDescent="0.2">
      <c r="A15" s="49">
        <v>2200</v>
      </c>
      <c r="B15" s="11" t="s">
        <v>76</v>
      </c>
      <c r="C15" s="64">
        <v>698110.62</v>
      </c>
      <c r="D15" s="69">
        <v>0</v>
      </c>
      <c r="E15" s="67">
        <v>698110.62</v>
      </c>
      <c r="F15" s="15">
        <v>36699</v>
      </c>
      <c r="G15" s="15">
        <v>82867</v>
      </c>
      <c r="H15" s="15">
        <f t="shared" si="0"/>
        <v>661411.62</v>
      </c>
    </row>
    <row r="16" spans="1:8" x14ac:dyDescent="0.2">
      <c r="A16" s="49">
        <v>2300</v>
      </c>
      <c r="B16" s="11" t="s">
        <v>77</v>
      </c>
      <c r="C16" s="64">
        <v>0</v>
      </c>
      <c r="D16" s="69">
        <v>0</v>
      </c>
      <c r="E16" s="67">
        <v>0</v>
      </c>
      <c r="F16" s="15">
        <v>0</v>
      </c>
      <c r="G16" s="15">
        <v>0</v>
      </c>
      <c r="H16" s="15">
        <f t="shared" si="0"/>
        <v>0</v>
      </c>
    </row>
    <row r="17" spans="1:8" x14ac:dyDescent="0.2">
      <c r="A17" s="49">
        <v>2400</v>
      </c>
      <c r="B17" s="11" t="s">
        <v>78</v>
      </c>
      <c r="C17" s="64">
        <v>1080041.53</v>
      </c>
      <c r="D17" s="69">
        <v>0</v>
      </c>
      <c r="E17" s="67">
        <v>1080041.53</v>
      </c>
      <c r="F17" s="15">
        <v>346.5</v>
      </c>
      <c r="G17" s="15">
        <v>346.5</v>
      </c>
      <c r="H17" s="15">
        <f t="shared" si="0"/>
        <v>1079695.03</v>
      </c>
    </row>
    <row r="18" spans="1:8" x14ac:dyDescent="0.2">
      <c r="A18" s="49">
        <v>2500</v>
      </c>
      <c r="B18" s="11" t="s">
        <v>79</v>
      </c>
      <c r="C18" s="64">
        <v>94000</v>
      </c>
      <c r="D18" s="69">
        <v>0</v>
      </c>
      <c r="E18" s="67">
        <v>94000</v>
      </c>
      <c r="F18" s="15">
        <v>6013.44</v>
      </c>
      <c r="G18" s="15">
        <v>0</v>
      </c>
      <c r="H18" s="15">
        <f t="shared" si="0"/>
        <v>87986.559999999998</v>
      </c>
    </row>
    <row r="19" spans="1:8" x14ac:dyDescent="0.2">
      <c r="A19" s="49">
        <v>2600</v>
      </c>
      <c r="B19" s="11" t="s">
        <v>80</v>
      </c>
      <c r="C19" s="64">
        <v>3358538.44</v>
      </c>
      <c r="D19" s="69">
        <v>0</v>
      </c>
      <c r="E19" s="67">
        <v>3358538.44</v>
      </c>
      <c r="F19" s="15">
        <v>24700</v>
      </c>
      <c r="G19" s="15">
        <v>24700</v>
      </c>
      <c r="H19" s="15">
        <f t="shared" si="0"/>
        <v>3333838.44</v>
      </c>
    </row>
    <row r="20" spans="1:8" x14ac:dyDescent="0.2">
      <c r="A20" s="49">
        <v>2700</v>
      </c>
      <c r="B20" s="11" t="s">
        <v>81</v>
      </c>
      <c r="C20" s="64">
        <v>98842.68</v>
      </c>
      <c r="D20" s="69">
        <v>0</v>
      </c>
      <c r="E20" s="67">
        <v>98842.68</v>
      </c>
      <c r="F20" s="15">
        <v>6536.48</v>
      </c>
      <c r="G20" s="15">
        <v>6536.48</v>
      </c>
      <c r="H20" s="15">
        <f t="shared" si="0"/>
        <v>92306.2</v>
      </c>
    </row>
    <row r="21" spans="1:8" x14ac:dyDescent="0.2">
      <c r="A21" s="49">
        <v>2800</v>
      </c>
      <c r="B21" s="11" t="s">
        <v>82</v>
      </c>
      <c r="C21" s="64">
        <v>0</v>
      </c>
      <c r="D21" s="69">
        <v>0</v>
      </c>
      <c r="E21" s="67">
        <v>0</v>
      </c>
      <c r="F21" s="15">
        <v>0</v>
      </c>
      <c r="G21" s="15">
        <v>0</v>
      </c>
      <c r="H21" s="15">
        <f t="shared" si="0"/>
        <v>0</v>
      </c>
    </row>
    <row r="22" spans="1:8" x14ac:dyDescent="0.2">
      <c r="A22" s="49">
        <v>2900</v>
      </c>
      <c r="B22" s="11" t="s">
        <v>83</v>
      </c>
      <c r="C22" s="64">
        <v>1534280.76</v>
      </c>
      <c r="D22" s="69">
        <v>0</v>
      </c>
      <c r="E22" s="67">
        <v>1534280.76</v>
      </c>
      <c r="F22" s="15">
        <v>83295.929999999993</v>
      </c>
      <c r="G22" s="15">
        <v>72075.929999999993</v>
      </c>
      <c r="H22" s="15">
        <f t="shared" si="0"/>
        <v>1450984.83</v>
      </c>
    </row>
    <row r="23" spans="1:8" x14ac:dyDescent="0.2">
      <c r="A23" s="48" t="s">
        <v>63</v>
      </c>
      <c r="B23" s="7"/>
      <c r="C23" s="64">
        <f>SUM(C24:C32)</f>
        <v>15929245.969999999</v>
      </c>
      <c r="D23" s="69">
        <v>0</v>
      </c>
      <c r="E23" s="67">
        <v>15929245.969999999</v>
      </c>
      <c r="F23" s="15">
        <f>SUM(F24:F32)</f>
        <v>1699193.1600000001</v>
      </c>
      <c r="G23" s="15">
        <f>SUM(G24:G32)</f>
        <v>234789.15</v>
      </c>
      <c r="H23" s="15">
        <f t="shared" si="0"/>
        <v>14230052.809999999</v>
      </c>
    </row>
    <row r="24" spans="1:8" x14ac:dyDescent="0.2">
      <c r="A24" s="49">
        <v>3100</v>
      </c>
      <c r="B24" s="11" t="s">
        <v>84</v>
      </c>
      <c r="C24" s="64">
        <v>6500329.7199999997</v>
      </c>
      <c r="D24" s="69">
        <v>0</v>
      </c>
      <c r="E24" s="67">
        <v>6500329.7199999997</v>
      </c>
      <c r="F24" s="15">
        <v>66813</v>
      </c>
      <c r="G24" s="15">
        <v>66813</v>
      </c>
      <c r="H24" s="15">
        <f t="shared" si="0"/>
        <v>6433516.7199999997</v>
      </c>
    </row>
    <row r="25" spans="1:8" x14ac:dyDescent="0.2">
      <c r="A25" s="49">
        <v>3200</v>
      </c>
      <c r="B25" s="11" t="s">
        <v>85</v>
      </c>
      <c r="C25" s="64">
        <v>1530303.51</v>
      </c>
      <c r="D25" s="69">
        <v>0</v>
      </c>
      <c r="E25" s="67">
        <v>1530303.51</v>
      </c>
      <c r="F25" s="15">
        <v>110200</v>
      </c>
      <c r="G25" s="15">
        <v>0</v>
      </c>
      <c r="H25" s="15">
        <f t="shared" si="0"/>
        <v>1420103.51</v>
      </c>
    </row>
    <row r="26" spans="1:8" x14ac:dyDescent="0.2">
      <c r="A26" s="49">
        <v>3300</v>
      </c>
      <c r="B26" s="11" t="s">
        <v>86</v>
      </c>
      <c r="C26" s="64">
        <v>929366.76</v>
      </c>
      <c r="D26" s="69">
        <v>0</v>
      </c>
      <c r="E26" s="67">
        <v>929366.76</v>
      </c>
      <c r="F26" s="15">
        <v>41760</v>
      </c>
      <c r="G26" s="15">
        <v>41760</v>
      </c>
      <c r="H26" s="15">
        <f t="shared" si="0"/>
        <v>887606.76</v>
      </c>
    </row>
    <row r="27" spans="1:8" x14ac:dyDescent="0.2">
      <c r="A27" s="49">
        <v>3400</v>
      </c>
      <c r="B27" s="11" t="s">
        <v>87</v>
      </c>
      <c r="C27" s="64">
        <v>730000</v>
      </c>
      <c r="D27" s="69">
        <v>0</v>
      </c>
      <c r="E27" s="67">
        <v>730000</v>
      </c>
      <c r="F27" s="15">
        <v>0</v>
      </c>
      <c r="G27" s="15">
        <v>0</v>
      </c>
      <c r="H27" s="15">
        <f t="shared" si="0"/>
        <v>730000</v>
      </c>
    </row>
    <row r="28" spans="1:8" x14ac:dyDescent="0.2">
      <c r="A28" s="49">
        <v>3500</v>
      </c>
      <c r="B28" s="11" t="s">
        <v>88</v>
      </c>
      <c r="C28" s="64">
        <v>3235466.14</v>
      </c>
      <c r="D28" s="69">
        <v>0</v>
      </c>
      <c r="E28" s="67">
        <v>3235466.14</v>
      </c>
      <c r="F28" s="15">
        <v>1270024</v>
      </c>
      <c r="G28" s="15">
        <v>45040</v>
      </c>
      <c r="H28" s="15">
        <f t="shared" si="0"/>
        <v>1965442.1400000001</v>
      </c>
    </row>
    <row r="29" spans="1:8" x14ac:dyDescent="0.2">
      <c r="A29" s="49">
        <v>3600</v>
      </c>
      <c r="B29" s="11" t="s">
        <v>89</v>
      </c>
      <c r="C29" s="64">
        <v>212507.37</v>
      </c>
      <c r="D29" s="69">
        <v>0</v>
      </c>
      <c r="E29" s="67">
        <v>212507.37</v>
      </c>
      <c r="F29" s="15">
        <v>92796.29</v>
      </c>
      <c r="G29" s="15">
        <v>23196.29</v>
      </c>
      <c r="H29" s="15">
        <f t="shared" si="0"/>
        <v>119711.08</v>
      </c>
    </row>
    <row r="30" spans="1:8" x14ac:dyDescent="0.2">
      <c r="A30" s="49">
        <v>3700</v>
      </c>
      <c r="B30" s="11" t="s">
        <v>90</v>
      </c>
      <c r="C30" s="64">
        <v>282781.87</v>
      </c>
      <c r="D30" s="69">
        <v>0</v>
      </c>
      <c r="E30" s="67">
        <v>282781.87</v>
      </c>
      <c r="F30" s="15">
        <v>6445.86</v>
      </c>
      <c r="G30" s="15">
        <v>6445.86</v>
      </c>
      <c r="H30" s="15">
        <f t="shared" si="0"/>
        <v>276336.01</v>
      </c>
    </row>
    <row r="31" spans="1:8" x14ac:dyDescent="0.2">
      <c r="A31" s="49">
        <v>3800</v>
      </c>
      <c r="B31" s="11" t="s">
        <v>91</v>
      </c>
      <c r="C31" s="64">
        <v>1728490.6</v>
      </c>
      <c r="D31" s="69">
        <v>0</v>
      </c>
      <c r="E31" s="67">
        <v>1728490.6</v>
      </c>
      <c r="F31" s="15">
        <v>111154.01</v>
      </c>
      <c r="G31" s="15">
        <v>51534</v>
      </c>
      <c r="H31" s="15">
        <f t="shared" si="0"/>
        <v>1617336.59</v>
      </c>
    </row>
    <row r="32" spans="1:8" x14ac:dyDescent="0.2">
      <c r="A32" s="49">
        <v>3900</v>
      </c>
      <c r="B32" s="11" t="s">
        <v>19</v>
      </c>
      <c r="C32" s="64">
        <v>780000</v>
      </c>
      <c r="D32" s="69">
        <v>0</v>
      </c>
      <c r="E32" s="67">
        <v>780000</v>
      </c>
      <c r="F32" s="15">
        <v>0</v>
      </c>
      <c r="G32" s="15">
        <v>0</v>
      </c>
      <c r="H32" s="15">
        <f t="shared" si="0"/>
        <v>780000</v>
      </c>
    </row>
    <row r="33" spans="1:8" x14ac:dyDescent="0.2">
      <c r="A33" s="48" t="s">
        <v>64</v>
      </c>
      <c r="B33" s="7"/>
      <c r="C33" s="64">
        <f>SUM(C34:C42)</f>
        <v>17588463.149999999</v>
      </c>
      <c r="D33" s="69">
        <v>0</v>
      </c>
      <c r="E33" s="67">
        <v>17588463.149999999</v>
      </c>
      <c r="F33" s="15">
        <f>SUM(F34:F42)</f>
        <v>2238829.08</v>
      </c>
      <c r="G33" s="15">
        <f>SUM(G34:G42)</f>
        <v>391549.46</v>
      </c>
      <c r="H33" s="15">
        <f t="shared" si="0"/>
        <v>15349634.069999998</v>
      </c>
    </row>
    <row r="34" spans="1:8" x14ac:dyDescent="0.2">
      <c r="A34" s="49">
        <v>4100</v>
      </c>
      <c r="B34" s="11" t="s">
        <v>92</v>
      </c>
      <c r="C34" s="64">
        <v>11500000</v>
      </c>
      <c r="D34" s="69">
        <v>0</v>
      </c>
      <c r="E34" s="67">
        <v>11500000</v>
      </c>
      <c r="F34" s="15">
        <v>991875</v>
      </c>
      <c r="G34" s="15">
        <v>0</v>
      </c>
      <c r="H34" s="15">
        <f t="shared" si="0"/>
        <v>10508125</v>
      </c>
    </row>
    <row r="35" spans="1:8" x14ac:dyDescent="0.2">
      <c r="A35" s="49">
        <v>4200</v>
      </c>
      <c r="B35" s="11" t="s">
        <v>93</v>
      </c>
      <c r="C35" s="64">
        <v>0</v>
      </c>
      <c r="D35" s="69">
        <v>0</v>
      </c>
      <c r="E35" s="67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49">
        <v>4300</v>
      </c>
      <c r="B36" s="11" t="s">
        <v>94</v>
      </c>
      <c r="C36" s="64">
        <v>0</v>
      </c>
      <c r="D36" s="69">
        <v>0</v>
      </c>
      <c r="E36" s="67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49">
        <v>4400</v>
      </c>
      <c r="B37" s="11" t="s">
        <v>95</v>
      </c>
      <c r="C37" s="64">
        <v>6088463.1500000004</v>
      </c>
      <c r="D37" s="69">
        <v>0</v>
      </c>
      <c r="E37" s="67">
        <v>6088463.1500000004</v>
      </c>
      <c r="F37" s="15">
        <v>1246954.08</v>
      </c>
      <c r="G37" s="15">
        <v>391549.46</v>
      </c>
      <c r="H37" s="15">
        <f t="shared" si="0"/>
        <v>4841509.07</v>
      </c>
    </row>
    <row r="38" spans="1:8" x14ac:dyDescent="0.2">
      <c r="A38" s="49">
        <v>4500</v>
      </c>
      <c r="B38" s="11" t="s">
        <v>41</v>
      </c>
      <c r="C38" s="64">
        <v>0</v>
      </c>
      <c r="D38" s="69">
        <v>0</v>
      </c>
      <c r="E38" s="67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49">
        <v>4600</v>
      </c>
      <c r="B39" s="11" t="s">
        <v>96</v>
      </c>
      <c r="C39" s="64">
        <v>0</v>
      </c>
      <c r="D39" s="69">
        <v>0</v>
      </c>
      <c r="E39" s="67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49">
        <v>4700</v>
      </c>
      <c r="B40" s="11" t="s">
        <v>97</v>
      </c>
      <c r="C40" s="64">
        <v>0</v>
      </c>
      <c r="D40" s="69">
        <v>0</v>
      </c>
      <c r="E40" s="67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49">
        <v>4800</v>
      </c>
      <c r="B41" s="11" t="s">
        <v>37</v>
      </c>
      <c r="C41" s="64">
        <v>0</v>
      </c>
      <c r="D41" s="69">
        <v>0</v>
      </c>
      <c r="E41" s="67">
        <v>0</v>
      </c>
      <c r="F41" s="15">
        <v>0</v>
      </c>
      <c r="G41" s="15">
        <v>0</v>
      </c>
      <c r="H41" s="15">
        <f t="shared" si="0"/>
        <v>0</v>
      </c>
    </row>
    <row r="42" spans="1:8" x14ac:dyDescent="0.2">
      <c r="A42" s="49">
        <v>4900</v>
      </c>
      <c r="B42" s="11" t="s">
        <v>98</v>
      </c>
      <c r="C42" s="64">
        <v>0</v>
      </c>
      <c r="D42" s="69">
        <v>0</v>
      </c>
      <c r="E42" s="67">
        <v>0</v>
      </c>
      <c r="F42" s="15">
        <v>0</v>
      </c>
      <c r="G42" s="15">
        <v>0</v>
      </c>
      <c r="H42" s="15">
        <f t="shared" si="0"/>
        <v>0</v>
      </c>
    </row>
    <row r="43" spans="1:8" x14ac:dyDescent="0.2">
      <c r="A43" s="48" t="s">
        <v>65</v>
      </c>
      <c r="B43" s="7"/>
      <c r="C43" s="64">
        <f>SUM(C44:C52)</f>
        <v>93214.399999999994</v>
      </c>
      <c r="D43" s="69">
        <v>0</v>
      </c>
      <c r="E43" s="67">
        <v>93214.399999999994</v>
      </c>
      <c r="F43" s="15">
        <f>SUM(F44:F52)</f>
        <v>0</v>
      </c>
      <c r="G43" s="15">
        <f>SUM(G44:G52)</f>
        <v>0</v>
      </c>
      <c r="H43" s="15">
        <f t="shared" si="0"/>
        <v>93214.399999999994</v>
      </c>
    </row>
    <row r="44" spans="1:8" x14ac:dyDescent="0.2">
      <c r="A44" s="49">
        <v>5100</v>
      </c>
      <c r="B44" s="11" t="s">
        <v>99</v>
      </c>
      <c r="C44" s="64">
        <v>47214.400000000001</v>
      </c>
      <c r="D44" s="69">
        <v>0</v>
      </c>
      <c r="E44" s="67">
        <v>47214.400000000001</v>
      </c>
      <c r="F44" s="15">
        <v>0</v>
      </c>
      <c r="G44" s="15">
        <v>0</v>
      </c>
      <c r="H44" s="15">
        <f t="shared" si="0"/>
        <v>47214.400000000001</v>
      </c>
    </row>
    <row r="45" spans="1:8" x14ac:dyDescent="0.2">
      <c r="A45" s="49">
        <v>5200</v>
      </c>
      <c r="B45" s="11" t="s">
        <v>100</v>
      </c>
      <c r="C45" s="64">
        <v>0</v>
      </c>
      <c r="D45" s="69">
        <v>0</v>
      </c>
      <c r="E45" s="67">
        <v>0</v>
      </c>
      <c r="F45" s="15">
        <v>0</v>
      </c>
      <c r="G45" s="15">
        <v>0</v>
      </c>
      <c r="H45" s="15">
        <f t="shared" si="0"/>
        <v>0</v>
      </c>
    </row>
    <row r="46" spans="1:8" x14ac:dyDescent="0.2">
      <c r="A46" s="49">
        <v>5300</v>
      </c>
      <c r="B46" s="11" t="s">
        <v>101</v>
      </c>
      <c r="C46" s="64">
        <v>0</v>
      </c>
      <c r="D46" s="69">
        <v>0</v>
      </c>
      <c r="E46" s="67">
        <v>0</v>
      </c>
      <c r="F46" s="15">
        <v>0</v>
      </c>
      <c r="G46" s="15">
        <v>0</v>
      </c>
      <c r="H46" s="15">
        <f t="shared" si="0"/>
        <v>0</v>
      </c>
    </row>
    <row r="47" spans="1:8" x14ac:dyDescent="0.2">
      <c r="A47" s="49">
        <v>5400</v>
      </c>
      <c r="B47" s="11" t="s">
        <v>102</v>
      </c>
      <c r="C47" s="64">
        <v>0</v>
      </c>
      <c r="D47" s="69">
        <v>0</v>
      </c>
      <c r="E47" s="67">
        <v>0</v>
      </c>
      <c r="F47" s="15">
        <v>0</v>
      </c>
      <c r="G47" s="15">
        <v>0</v>
      </c>
      <c r="H47" s="15">
        <f t="shared" si="0"/>
        <v>0</v>
      </c>
    </row>
    <row r="48" spans="1:8" x14ac:dyDescent="0.2">
      <c r="A48" s="49">
        <v>5500</v>
      </c>
      <c r="B48" s="11" t="s">
        <v>103</v>
      </c>
      <c r="C48" s="64">
        <v>0</v>
      </c>
      <c r="D48" s="69">
        <v>0</v>
      </c>
      <c r="E48" s="67">
        <v>0</v>
      </c>
      <c r="F48" s="15">
        <v>0</v>
      </c>
      <c r="G48" s="15">
        <v>0</v>
      </c>
      <c r="H48" s="15">
        <f t="shared" si="0"/>
        <v>0</v>
      </c>
    </row>
    <row r="49" spans="1:8" x14ac:dyDescent="0.2">
      <c r="A49" s="49">
        <v>5600</v>
      </c>
      <c r="B49" s="11" t="s">
        <v>104</v>
      </c>
      <c r="C49" s="64">
        <v>28000</v>
      </c>
      <c r="D49" s="69">
        <v>0</v>
      </c>
      <c r="E49" s="67">
        <v>28000</v>
      </c>
      <c r="F49" s="15">
        <v>0</v>
      </c>
      <c r="G49" s="15">
        <v>0</v>
      </c>
      <c r="H49" s="15">
        <f t="shared" si="0"/>
        <v>28000</v>
      </c>
    </row>
    <row r="50" spans="1:8" x14ac:dyDescent="0.2">
      <c r="A50" s="49">
        <v>5700</v>
      </c>
      <c r="B50" s="11" t="s">
        <v>105</v>
      </c>
      <c r="C50" s="64">
        <v>18000</v>
      </c>
      <c r="D50" s="69">
        <v>0</v>
      </c>
      <c r="E50" s="67">
        <v>18000</v>
      </c>
      <c r="F50" s="15">
        <v>0</v>
      </c>
      <c r="G50" s="15">
        <v>0</v>
      </c>
      <c r="H50" s="15">
        <f t="shared" si="0"/>
        <v>18000</v>
      </c>
    </row>
    <row r="51" spans="1:8" x14ac:dyDescent="0.2">
      <c r="A51" s="49">
        <v>5800</v>
      </c>
      <c r="B51" s="11" t="s">
        <v>106</v>
      </c>
      <c r="C51" s="64">
        <v>0</v>
      </c>
      <c r="D51" s="69">
        <v>0</v>
      </c>
      <c r="E51" s="67">
        <v>0</v>
      </c>
      <c r="F51" s="15">
        <v>0</v>
      </c>
      <c r="G51" s="15">
        <v>0</v>
      </c>
      <c r="H51" s="15">
        <f t="shared" si="0"/>
        <v>0</v>
      </c>
    </row>
    <row r="52" spans="1:8" x14ac:dyDescent="0.2">
      <c r="A52" s="49">
        <v>5900</v>
      </c>
      <c r="B52" s="11" t="s">
        <v>107</v>
      </c>
      <c r="C52" s="64">
        <v>0</v>
      </c>
      <c r="D52" s="69">
        <v>0</v>
      </c>
      <c r="E52" s="67">
        <v>0</v>
      </c>
      <c r="F52" s="15">
        <v>0</v>
      </c>
      <c r="G52" s="15">
        <v>0</v>
      </c>
      <c r="H52" s="15">
        <f t="shared" si="0"/>
        <v>0</v>
      </c>
    </row>
    <row r="53" spans="1:8" x14ac:dyDescent="0.2">
      <c r="A53" s="48" t="s">
        <v>66</v>
      </c>
      <c r="B53" s="7"/>
      <c r="C53" s="64">
        <f>SUM(C54:C56)</f>
        <v>38954220</v>
      </c>
      <c r="D53" s="69">
        <v>0</v>
      </c>
      <c r="E53" s="67">
        <v>38954220</v>
      </c>
      <c r="F53" s="15">
        <f>SUM(F54:F56)</f>
        <v>13389530.07</v>
      </c>
      <c r="G53" s="15">
        <f>SUM(G54:G56)</f>
        <v>4816269</v>
      </c>
      <c r="H53" s="15">
        <f t="shared" si="0"/>
        <v>25564689.93</v>
      </c>
    </row>
    <row r="54" spans="1:8" x14ac:dyDescent="0.2">
      <c r="A54" s="49">
        <v>6100</v>
      </c>
      <c r="B54" s="11" t="s">
        <v>108</v>
      </c>
      <c r="C54" s="64">
        <v>38954220</v>
      </c>
      <c r="D54" s="69">
        <v>0</v>
      </c>
      <c r="E54" s="67">
        <v>38954220</v>
      </c>
      <c r="F54" s="15">
        <v>13389530.07</v>
      </c>
      <c r="G54" s="15">
        <v>4816269</v>
      </c>
      <c r="H54" s="15">
        <f t="shared" si="0"/>
        <v>25564689.93</v>
      </c>
    </row>
    <row r="55" spans="1:8" x14ac:dyDescent="0.2">
      <c r="A55" s="49">
        <v>6200</v>
      </c>
      <c r="B55" s="11" t="s">
        <v>109</v>
      </c>
      <c r="C55" s="64">
        <v>0</v>
      </c>
      <c r="D55" s="69">
        <v>0</v>
      </c>
      <c r="E55" s="67">
        <v>0</v>
      </c>
      <c r="F55" s="15">
        <v>0</v>
      </c>
      <c r="G55" s="15">
        <v>0</v>
      </c>
      <c r="H55" s="15">
        <f t="shared" si="0"/>
        <v>0</v>
      </c>
    </row>
    <row r="56" spans="1:8" x14ac:dyDescent="0.2">
      <c r="A56" s="49">
        <v>6300</v>
      </c>
      <c r="B56" s="11" t="s">
        <v>110</v>
      </c>
      <c r="C56" s="64">
        <v>0</v>
      </c>
      <c r="D56" s="69">
        <v>0</v>
      </c>
      <c r="E56" s="67">
        <v>0</v>
      </c>
      <c r="F56" s="15">
        <v>0</v>
      </c>
      <c r="G56" s="15">
        <v>0</v>
      </c>
      <c r="H56" s="15">
        <f t="shared" si="0"/>
        <v>0</v>
      </c>
    </row>
    <row r="57" spans="1:8" x14ac:dyDescent="0.2">
      <c r="A57" s="48" t="s">
        <v>67</v>
      </c>
      <c r="B57" s="7"/>
      <c r="C57" s="64">
        <f>SUM(C58:C64)</f>
        <v>0</v>
      </c>
      <c r="D57" s="69">
        <v>0</v>
      </c>
      <c r="E57" s="67">
        <v>0</v>
      </c>
      <c r="F57" s="15">
        <f>SUM(F58:F64)</f>
        <v>0</v>
      </c>
      <c r="G57" s="15">
        <f>SUM(G58:G64)</f>
        <v>0</v>
      </c>
      <c r="H57" s="15">
        <f t="shared" si="0"/>
        <v>0</v>
      </c>
    </row>
    <row r="58" spans="1:8" x14ac:dyDescent="0.2">
      <c r="A58" s="49">
        <v>7100</v>
      </c>
      <c r="B58" s="11" t="s">
        <v>111</v>
      </c>
      <c r="C58" s="64">
        <v>0</v>
      </c>
      <c r="D58" s="69">
        <v>0</v>
      </c>
      <c r="E58" s="67">
        <v>0</v>
      </c>
      <c r="F58" s="15">
        <v>0</v>
      </c>
      <c r="G58" s="15">
        <v>0</v>
      </c>
      <c r="H58" s="15">
        <f t="shared" si="0"/>
        <v>0</v>
      </c>
    </row>
    <row r="59" spans="1:8" x14ac:dyDescent="0.2">
      <c r="A59" s="49">
        <v>7200</v>
      </c>
      <c r="B59" s="11" t="s">
        <v>112</v>
      </c>
      <c r="C59" s="64">
        <v>0</v>
      </c>
      <c r="D59" s="69">
        <v>0</v>
      </c>
      <c r="E59" s="67">
        <v>0</v>
      </c>
      <c r="F59" s="15">
        <v>0</v>
      </c>
      <c r="G59" s="15">
        <v>0</v>
      </c>
      <c r="H59" s="15">
        <f t="shared" si="0"/>
        <v>0</v>
      </c>
    </row>
    <row r="60" spans="1:8" x14ac:dyDescent="0.2">
      <c r="A60" s="49">
        <v>7300</v>
      </c>
      <c r="B60" s="11" t="s">
        <v>113</v>
      </c>
      <c r="C60" s="64">
        <v>0</v>
      </c>
      <c r="D60" s="69">
        <v>0</v>
      </c>
      <c r="E60" s="67">
        <v>0</v>
      </c>
      <c r="F60" s="15">
        <v>0</v>
      </c>
      <c r="G60" s="15">
        <v>0</v>
      </c>
      <c r="H60" s="15">
        <f t="shared" si="0"/>
        <v>0</v>
      </c>
    </row>
    <row r="61" spans="1:8" x14ac:dyDescent="0.2">
      <c r="A61" s="49">
        <v>7400</v>
      </c>
      <c r="B61" s="11" t="s">
        <v>114</v>
      </c>
      <c r="C61" s="64">
        <v>0</v>
      </c>
      <c r="D61" s="69">
        <v>0</v>
      </c>
      <c r="E61" s="67">
        <v>0</v>
      </c>
      <c r="F61" s="15">
        <v>0</v>
      </c>
      <c r="G61" s="15">
        <v>0</v>
      </c>
      <c r="H61" s="15">
        <f t="shared" si="0"/>
        <v>0</v>
      </c>
    </row>
    <row r="62" spans="1:8" x14ac:dyDescent="0.2">
      <c r="A62" s="49">
        <v>7500</v>
      </c>
      <c r="B62" s="11" t="s">
        <v>115</v>
      </c>
      <c r="C62" s="64">
        <v>0</v>
      </c>
      <c r="D62" s="69">
        <v>0</v>
      </c>
      <c r="E62" s="67">
        <v>0</v>
      </c>
      <c r="F62" s="15">
        <v>0</v>
      </c>
      <c r="G62" s="15">
        <v>0</v>
      </c>
      <c r="H62" s="15">
        <f t="shared" si="0"/>
        <v>0</v>
      </c>
    </row>
    <row r="63" spans="1:8" x14ac:dyDescent="0.2">
      <c r="A63" s="49">
        <v>7600</v>
      </c>
      <c r="B63" s="11" t="s">
        <v>116</v>
      </c>
      <c r="C63" s="64">
        <v>0</v>
      </c>
      <c r="D63" s="69">
        <v>0</v>
      </c>
      <c r="E63" s="67">
        <v>0</v>
      </c>
      <c r="F63" s="15">
        <v>0</v>
      </c>
      <c r="G63" s="15">
        <v>0</v>
      </c>
      <c r="H63" s="15">
        <f t="shared" si="0"/>
        <v>0</v>
      </c>
    </row>
    <row r="64" spans="1:8" x14ac:dyDescent="0.2">
      <c r="A64" s="49">
        <v>7900</v>
      </c>
      <c r="B64" s="11" t="s">
        <v>117</v>
      </c>
      <c r="C64" s="64">
        <v>0</v>
      </c>
      <c r="D64" s="69">
        <v>0</v>
      </c>
      <c r="E64" s="67">
        <v>0</v>
      </c>
      <c r="F64" s="15">
        <v>0</v>
      </c>
      <c r="G64" s="15">
        <v>0</v>
      </c>
      <c r="H64" s="15">
        <f t="shared" si="0"/>
        <v>0</v>
      </c>
    </row>
    <row r="65" spans="1:8" x14ac:dyDescent="0.2">
      <c r="A65" s="48" t="s">
        <v>68</v>
      </c>
      <c r="B65" s="7"/>
      <c r="C65" s="64">
        <f>SUM(C66:C68)</f>
        <v>0</v>
      </c>
      <c r="D65" s="69">
        <v>0</v>
      </c>
      <c r="E65" s="67">
        <v>0</v>
      </c>
      <c r="F65" s="15">
        <f>SUM(F66:F68)</f>
        <v>150000.01</v>
      </c>
      <c r="G65" s="15">
        <f>SUM(G66:G68)</f>
        <v>0</v>
      </c>
      <c r="H65" s="15">
        <f t="shared" si="0"/>
        <v>-150000.01</v>
      </c>
    </row>
    <row r="66" spans="1:8" x14ac:dyDescent="0.2">
      <c r="A66" s="49">
        <v>8100</v>
      </c>
      <c r="B66" s="11" t="s">
        <v>38</v>
      </c>
      <c r="C66" s="64">
        <v>0</v>
      </c>
      <c r="D66" s="69">
        <v>0</v>
      </c>
      <c r="E66" s="67">
        <v>0</v>
      </c>
      <c r="F66" s="15">
        <v>0</v>
      </c>
      <c r="G66" s="15">
        <v>0</v>
      </c>
      <c r="H66" s="15">
        <f t="shared" si="0"/>
        <v>0</v>
      </c>
    </row>
    <row r="67" spans="1:8" x14ac:dyDescent="0.2">
      <c r="A67" s="49">
        <v>8300</v>
      </c>
      <c r="B67" s="11" t="s">
        <v>39</v>
      </c>
      <c r="C67" s="64">
        <v>0</v>
      </c>
      <c r="D67" s="69">
        <v>0</v>
      </c>
      <c r="E67" s="67">
        <v>0</v>
      </c>
      <c r="F67" s="15">
        <v>0</v>
      </c>
      <c r="G67" s="15">
        <v>0</v>
      </c>
      <c r="H67" s="15">
        <f t="shared" si="0"/>
        <v>0</v>
      </c>
    </row>
    <row r="68" spans="1:8" x14ac:dyDescent="0.2">
      <c r="A68" s="49">
        <v>8500</v>
      </c>
      <c r="B68" s="11" t="s">
        <v>40</v>
      </c>
      <c r="C68" s="64">
        <v>0</v>
      </c>
      <c r="D68" s="69">
        <v>0</v>
      </c>
      <c r="E68" s="67">
        <v>0</v>
      </c>
      <c r="F68" s="15">
        <v>150000.01</v>
      </c>
      <c r="G68" s="15">
        <v>0</v>
      </c>
      <c r="H68" s="15">
        <f t="shared" si="0"/>
        <v>-150000.01</v>
      </c>
    </row>
    <row r="69" spans="1:8" x14ac:dyDescent="0.2">
      <c r="A69" s="48" t="s">
        <v>69</v>
      </c>
      <c r="B69" s="7"/>
      <c r="C69" s="64">
        <f>SUM(C70:C76)</f>
        <v>6780000</v>
      </c>
      <c r="D69" s="69">
        <v>0</v>
      </c>
      <c r="E69" s="67">
        <v>6780000</v>
      </c>
      <c r="F69" s="15">
        <f>SUM(F70:F76)</f>
        <v>1115183</v>
      </c>
      <c r="G69" s="15">
        <f>SUM(G70:G76)</f>
        <v>1115183</v>
      </c>
      <c r="H69" s="15">
        <f t="shared" si="0"/>
        <v>5664817</v>
      </c>
    </row>
    <row r="70" spans="1:8" x14ac:dyDescent="0.2">
      <c r="A70" s="49">
        <v>9100</v>
      </c>
      <c r="B70" s="11" t="s">
        <v>118</v>
      </c>
      <c r="C70" s="64">
        <v>6500000</v>
      </c>
      <c r="D70" s="69">
        <v>0</v>
      </c>
      <c r="E70" s="67">
        <v>6500000</v>
      </c>
      <c r="F70" s="15">
        <v>1083333</v>
      </c>
      <c r="G70" s="15">
        <v>1083333</v>
      </c>
      <c r="H70" s="15">
        <f t="shared" ref="H70:H76" si="1">E70-F70</f>
        <v>5416667</v>
      </c>
    </row>
    <row r="71" spans="1:8" x14ac:dyDescent="0.2">
      <c r="A71" s="49">
        <v>9200</v>
      </c>
      <c r="B71" s="11" t="s">
        <v>119</v>
      </c>
      <c r="C71" s="64">
        <v>280000</v>
      </c>
      <c r="D71" s="69">
        <v>0</v>
      </c>
      <c r="E71" s="67">
        <v>280000</v>
      </c>
      <c r="F71" s="15">
        <v>31850</v>
      </c>
      <c r="G71" s="15">
        <v>31850</v>
      </c>
      <c r="H71" s="15">
        <f t="shared" si="1"/>
        <v>248150</v>
      </c>
    </row>
    <row r="72" spans="1:8" x14ac:dyDescent="0.2">
      <c r="A72" s="49">
        <v>9300</v>
      </c>
      <c r="B72" s="11" t="s">
        <v>120</v>
      </c>
      <c r="C72" s="64">
        <v>0</v>
      </c>
      <c r="D72" s="69">
        <v>0</v>
      </c>
      <c r="E72" s="67">
        <v>0</v>
      </c>
      <c r="F72" s="15">
        <v>0</v>
      </c>
      <c r="G72" s="15">
        <v>0</v>
      </c>
      <c r="H72" s="15">
        <f t="shared" si="1"/>
        <v>0</v>
      </c>
    </row>
    <row r="73" spans="1:8" x14ac:dyDescent="0.2">
      <c r="A73" s="49">
        <v>9400</v>
      </c>
      <c r="B73" s="11" t="s">
        <v>121</v>
      </c>
      <c r="C73" s="64">
        <v>0</v>
      </c>
      <c r="D73" s="69">
        <v>0</v>
      </c>
      <c r="E73" s="67">
        <v>0</v>
      </c>
      <c r="F73" s="15">
        <v>0</v>
      </c>
      <c r="G73" s="15">
        <v>0</v>
      </c>
      <c r="H73" s="15">
        <f t="shared" si="1"/>
        <v>0</v>
      </c>
    </row>
    <row r="74" spans="1:8" x14ac:dyDescent="0.2">
      <c r="A74" s="49">
        <v>9500</v>
      </c>
      <c r="B74" s="11" t="s">
        <v>122</v>
      </c>
      <c r="C74" s="64">
        <v>0</v>
      </c>
      <c r="D74" s="69">
        <v>0</v>
      </c>
      <c r="E74" s="67">
        <v>0</v>
      </c>
      <c r="F74" s="15">
        <v>0</v>
      </c>
      <c r="G74" s="15">
        <v>0</v>
      </c>
      <c r="H74" s="15">
        <f t="shared" si="1"/>
        <v>0</v>
      </c>
    </row>
    <row r="75" spans="1:8" x14ac:dyDescent="0.2">
      <c r="A75" s="49">
        <v>9600</v>
      </c>
      <c r="B75" s="11" t="s">
        <v>123</v>
      </c>
      <c r="C75" s="64">
        <v>0</v>
      </c>
      <c r="D75" s="69">
        <v>0</v>
      </c>
      <c r="E75" s="67">
        <v>0</v>
      </c>
      <c r="F75" s="15">
        <v>0</v>
      </c>
      <c r="G75" s="15">
        <v>0</v>
      </c>
      <c r="H75" s="15">
        <f t="shared" si="1"/>
        <v>0</v>
      </c>
    </row>
    <row r="76" spans="1:8" x14ac:dyDescent="0.2">
      <c r="A76" s="49">
        <v>9900</v>
      </c>
      <c r="B76" s="12" t="s">
        <v>124</v>
      </c>
      <c r="C76" s="65">
        <v>0</v>
      </c>
      <c r="D76" s="69">
        <v>0</v>
      </c>
      <c r="E76" s="67">
        <v>0</v>
      </c>
      <c r="F76" s="16">
        <v>0</v>
      </c>
      <c r="G76" s="16">
        <v>0</v>
      </c>
      <c r="H76" s="16">
        <f t="shared" si="1"/>
        <v>0</v>
      </c>
    </row>
    <row r="77" spans="1:8" x14ac:dyDescent="0.2">
      <c r="A77" s="8"/>
      <c r="B77" s="13" t="s">
        <v>53</v>
      </c>
      <c r="C77" s="17">
        <f t="shared" ref="C77:H77" si="2">SUM(C5+C13+C23+C33+C43+C53+C57+C65+C69)</f>
        <v>196192841.26000002</v>
      </c>
      <c r="D77" s="23">
        <f t="shared" si="2"/>
        <v>0</v>
      </c>
      <c r="E77" s="23">
        <f t="shared" si="2"/>
        <v>196192841.26000002</v>
      </c>
      <c r="F77" s="17">
        <f t="shared" si="2"/>
        <v>37871808.07</v>
      </c>
      <c r="G77" s="17">
        <f t="shared" si="2"/>
        <v>25707096.430000003</v>
      </c>
      <c r="H77" s="17">
        <f t="shared" si="2"/>
        <v>158321033.19000003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F21" sqref="F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150645406.86000001</v>
      </c>
      <c r="D6" s="50">
        <v>0</v>
      </c>
      <c r="E6" s="50">
        <v>150645406.86000001</v>
      </c>
      <c r="F6" s="50">
        <v>23248944.989999998</v>
      </c>
      <c r="G6" s="50">
        <v>19807494.43</v>
      </c>
      <c r="H6" s="50">
        <f>E6-F6</f>
        <v>127396461.87000002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39047434.399999999</v>
      </c>
      <c r="D8" s="50">
        <v>0</v>
      </c>
      <c r="E8" s="50">
        <v>39047434.399999999</v>
      </c>
      <c r="F8" s="50">
        <v>13539530.08</v>
      </c>
      <c r="G8" s="50">
        <v>4816269</v>
      </c>
      <c r="H8" s="50">
        <f>E8-F8</f>
        <v>25507904.32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6500000</v>
      </c>
      <c r="D10" s="50">
        <v>0</v>
      </c>
      <c r="E10" s="50">
        <v>6500000</v>
      </c>
      <c r="F10" s="50">
        <v>1083333</v>
      </c>
      <c r="G10" s="50">
        <v>1083333</v>
      </c>
      <c r="H10" s="50">
        <f>E10-F10</f>
        <v>5416667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196192841.26000002</v>
      </c>
      <c r="D16" s="17">
        <f>SUM(D6+D8+D10+D12+D14)</f>
        <v>0</v>
      </c>
      <c r="E16" s="17">
        <v>196192841.26000002</v>
      </c>
      <c r="F16" s="17">
        <f t="shared" ref="F16:H16" si="0">SUM(F6+F8+F10+F12+F14)</f>
        <v>37871808.07</v>
      </c>
      <c r="G16" s="17">
        <f t="shared" si="0"/>
        <v>25707096.43</v>
      </c>
      <c r="H16" s="17">
        <f t="shared" si="0"/>
        <v>158321033.19000003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0"/>
  <sheetViews>
    <sheetView showGridLines="0" topLeftCell="A77" workbookViewId="0">
      <selection activeCell="D7" sqref="D7:D5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175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1130723.6399999999</v>
      </c>
      <c r="D7" s="15">
        <v>0</v>
      </c>
      <c r="E7" s="15">
        <f>C7+D7</f>
        <v>1130723.6399999999</v>
      </c>
      <c r="F7" s="15">
        <v>197235.24</v>
      </c>
      <c r="G7" s="15">
        <v>197235.24</v>
      </c>
      <c r="H7" s="15">
        <f>E7-F7</f>
        <v>933488.39999999991</v>
      </c>
    </row>
    <row r="8" spans="1:8" x14ac:dyDescent="0.2">
      <c r="A8" s="4" t="s">
        <v>131</v>
      </c>
      <c r="B8" s="22"/>
      <c r="C8" s="15">
        <v>783862.62</v>
      </c>
      <c r="D8" s="15">
        <v>0</v>
      </c>
      <c r="E8" s="15">
        <f t="shared" ref="E8:E13" si="0">C8+D8</f>
        <v>783862.62</v>
      </c>
      <c r="F8" s="15">
        <v>164780.1</v>
      </c>
      <c r="G8" s="15">
        <v>164780.1</v>
      </c>
      <c r="H8" s="15">
        <f t="shared" ref="H8:H13" si="1">E8-F8</f>
        <v>619082.52</v>
      </c>
    </row>
    <row r="9" spans="1:8" x14ac:dyDescent="0.2">
      <c r="A9" s="4" t="s">
        <v>132</v>
      </c>
      <c r="B9" s="22"/>
      <c r="C9" s="15">
        <v>6538551.8399999999</v>
      </c>
      <c r="D9" s="15">
        <v>0</v>
      </c>
      <c r="E9" s="15">
        <f t="shared" si="0"/>
        <v>6538551.8399999999</v>
      </c>
      <c r="F9" s="15">
        <v>1366339.3</v>
      </c>
      <c r="G9" s="15">
        <v>1366339.3</v>
      </c>
      <c r="H9" s="15">
        <f t="shared" si="1"/>
        <v>5172212.54</v>
      </c>
    </row>
    <row r="10" spans="1:8" x14ac:dyDescent="0.2">
      <c r="A10" s="4" t="s">
        <v>133</v>
      </c>
      <c r="B10" s="22"/>
      <c r="C10" s="15">
        <v>2264881.61</v>
      </c>
      <c r="D10" s="15">
        <v>0</v>
      </c>
      <c r="E10" s="15">
        <f t="shared" si="0"/>
        <v>2264881.61</v>
      </c>
      <c r="F10" s="15">
        <v>394632.72</v>
      </c>
      <c r="G10" s="15">
        <v>394632.72</v>
      </c>
      <c r="H10" s="15">
        <f t="shared" si="1"/>
        <v>1870248.89</v>
      </c>
    </row>
    <row r="11" spans="1:8" x14ac:dyDescent="0.2">
      <c r="A11" s="4" t="s">
        <v>134</v>
      </c>
      <c r="B11" s="22"/>
      <c r="C11" s="15">
        <v>1339555.75</v>
      </c>
      <c r="D11" s="15">
        <v>0</v>
      </c>
      <c r="E11" s="15">
        <f t="shared" si="0"/>
        <v>1339555.75</v>
      </c>
      <c r="F11" s="15">
        <v>239813.05</v>
      </c>
      <c r="G11" s="15">
        <v>239813.05</v>
      </c>
      <c r="H11" s="15">
        <f t="shared" si="1"/>
        <v>1099742.7</v>
      </c>
    </row>
    <row r="12" spans="1:8" x14ac:dyDescent="0.2">
      <c r="A12" s="4" t="s">
        <v>135</v>
      </c>
      <c r="B12" s="22"/>
      <c r="C12" s="15">
        <v>1410422.65</v>
      </c>
      <c r="D12" s="15">
        <v>0</v>
      </c>
      <c r="E12" s="15">
        <f t="shared" si="0"/>
        <v>1410422.65</v>
      </c>
      <c r="F12" s="15">
        <v>288286.57</v>
      </c>
      <c r="G12" s="15">
        <v>218686.57</v>
      </c>
      <c r="H12" s="15">
        <f t="shared" si="1"/>
        <v>1122136.0799999998</v>
      </c>
    </row>
    <row r="13" spans="1:8" x14ac:dyDescent="0.2">
      <c r="A13" s="4" t="s">
        <v>136</v>
      </c>
      <c r="B13" s="22"/>
      <c r="C13" s="15">
        <v>18961483.710000001</v>
      </c>
      <c r="D13" s="15">
        <v>0</v>
      </c>
      <c r="E13" s="15">
        <f t="shared" si="0"/>
        <v>18961483.710000001</v>
      </c>
      <c r="F13" s="15">
        <v>2415153.9</v>
      </c>
      <c r="G13" s="15">
        <v>1788753.9</v>
      </c>
      <c r="H13" s="15">
        <f t="shared" si="1"/>
        <v>16546329.810000001</v>
      </c>
    </row>
    <row r="14" spans="1:8" x14ac:dyDescent="0.2">
      <c r="A14" s="4" t="s">
        <v>137</v>
      </c>
      <c r="B14" s="22"/>
      <c r="C14" s="15">
        <v>2119246.0299999998</v>
      </c>
      <c r="D14" s="15">
        <v>0</v>
      </c>
      <c r="E14" s="15">
        <f t="shared" ref="E14" si="2">C14+D14</f>
        <v>2119246.0299999998</v>
      </c>
      <c r="F14" s="15">
        <v>386253.08</v>
      </c>
      <c r="G14" s="15">
        <v>349906.07</v>
      </c>
      <c r="H14" s="15">
        <f t="shared" ref="H14" si="3">E14-F14</f>
        <v>1732992.9499999997</v>
      </c>
    </row>
    <row r="15" spans="1:8" x14ac:dyDescent="0.2">
      <c r="A15" s="4" t="s">
        <v>138</v>
      </c>
      <c r="B15" s="22"/>
      <c r="C15" s="15">
        <v>356429.81</v>
      </c>
      <c r="D15" s="15">
        <v>0</v>
      </c>
      <c r="E15" s="15">
        <f t="shared" ref="E15" si="4">C15+D15</f>
        <v>356429.81</v>
      </c>
      <c r="F15" s="15">
        <v>79129.56</v>
      </c>
      <c r="G15" s="15">
        <v>79129.56</v>
      </c>
      <c r="H15" s="15">
        <f t="shared" ref="H15" si="5">E15-F15</f>
        <v>277300.25</v>
      </c>
    </row>
    <row r="16" spans="1:8" x14ac:dyDescent="0.2">
      <c r="A16" s="4" t="s">
        <v>139</v>
      </c>
      <c r="B16" s="22"/>
      <c r="C16" s="15">
        <v>438970.85</v>
      </c>
      <c r="D16" s="15">
        <v>0</v>
      </c>
      <c r="E16" s="15">
        <f t="shared" ref="E16" si="6">C16+D16</f>
        <v>438970.85</v>
      </c>
      <c r="F16" s="15">
        <v>49607.41</v>
      </c>
      <c r="G16" s="15">
        <v>49607.41</v>
      </c>
      <c r="H16" s="15">
        <f t="shared" ref="H16" si="7">E16-F16</f>
        <v>389363.43999999994</v>
      </c>
    </row>
    <row r="17" spans="1:8" x14ac:dyDescent="0.2">
      <c r="A17" s="4" t="s">
        <v>140</v>
      </c>
      <c r="B17" s="22"/>
      <c r="C17" s="15">
        <v>1241474.73</v>
      </c>
      <c r="D17" s="15">
        <v>0</v>
      </c>
      <c r="E17" s="15">
        <f t="shared" ref="E17" si="8">C17+D17</f>
        <v>1241474.73</v>
      </c>
      <c r="F17" s="15">
        <v>258560.04</v>
      </c>
      <c r="G17" s="15">
        <v>258560.04</v>
      </c>
      <c r="H17" s="15">
        <f t="shared" ref="H17" si="9">E17-F17</f>
        <v>982914.69</v>
      </c>
    </row>
    <row r="18" spans="1:8" x14ac:dyDescent="0.2">
      <c r="A18" s="4" t="s">
        <v>141</v>
      </c>
      <c r="B18" s="22"/>
      <c r="C18" s="15">
        <v>18338467.079999998</v>
      </c>
      <c r="D18" s="15">
        <v>0</v>
      </c>
      <c r="E18" s="15">
        <f t="shared" ref="E18" si="10">C18+D18</f>
        <v>18338467.079999998</v>
      </c>
      <c r="F18" s="15">
        <v>2343158.4500000002</v>
      </c>
      <c r="G18" s="15">
        <v>482426.82</v>
      </c>
      <c r="H18" s="15">
        <f t="shared" ref="H18" si="11">E18-F18</f>
        <v>15995308.629999999</v>
      </c>
    </row>
    <row r="19" spans="1:8" x14ac:dyDescent="0.2">
      <c r="A19" s="4" t="s">
        <v>142</v>
      </c>
      <c r="B19" s="22"/>
      <c r="C19" s="15">
        <v>912142.12</v>
      </c>
      <c r="D19" s="15">
        <v>0</v>
      </c>
      <c r="E19" s="15">
        <f t="shared" ref="E19" si="12">C19+D19</f>
        <v>912142.12</v>
      </c>
      <c r="F19" s="15">
        <v>188820.24</v>
      </c>
      <c r="G19" s="15">
        <v>188670.24</v>
      </c>
      <c r="H19" s="15">
        <f t="shared" ref="H19" si="13">E19-F19</f>
        <v>723321.88</v>
      </c>
    </row>
    <row r="20" spans="1:8" x14ac:dyDescent="0.2">
      <c r="A20" s="4" t="s">
        <v>143</v>
      </c>
      <c r="B20" s="22"/>
      <c r="C20" s="15">
        <v>1775769.87</v>
      </c>
      <c r="D20" s="15">
        <v>0</v>
      </c>
      <c r="E20" s="15">
        <f t="shared" ref="E20" si="14">C20+D20</f>
        <v>1775769.87</v>
      </c>
      <c r="F20" s="15">
        <v>216518.76</v>
      </c>
      <c r="G20" s="15">
        <v>184395.56</v>
      </c>
      <c r="H20" s="15">
        <f t="shared" ref="H20" si="15">E20-F20</f>
        <v>1559251.11</v>
      </c>
    </row>
    <row r="21" spans="1:8" x14ac:dyDescent="0.2">
      <c r="A21" s="4" t="s">
        <v>144</v>
      </c>
      <c r="B21" s="22"/>
      <c r="C21" s="15">
        <v>416724.57</v>
      </c>
      <c r="D21" s="15">
        <v>0</v>
      </c>
      <c r="E21" s="15">
        <f t="shared" ref="E21" si="16">C21+D21</f>
        <v>416724.57</v>
      </c>
      <c r="F21" s="15">
        <v>25358.52</v>
      </c>
      <c r="G21" s="15">
        <v>25358.52</v>
      </c>
      <c r="H21" s="15">
        <f t="shared" ref="H21" si="17">E21-F21</f>
        <v>391366.05</v>
      </c>
    </row>
    <row r="22" spans="1:8" x14ac:dyDescent="0.2">
      <c r="A22" s="4" t="s">
        <v>145</v>
      </c>
      <c r="B22" s="22"/>
      <c r="C22" s="15">
        <v>1337791.3</v>
      </c>
      <c r="D22" s="15">
        <v>0</v>
      </c>
      <c r="E22" s="15">
        <f t="shared" ref="E22" si="18">C22+D22</f>
        <v>1337791.3</v>
      </c>
      <c r="F22" s="15">
        <v>238587.78</v>
      </c>
      <c r="G22" s="15">
        <v>238587.78</v>
      </c>
      <c r="H22" s="15">
        <f t="shared" ref="H22" si="19">E22-F22</f>
        <v>1099203.52</v>
      </c>
    </row>
    <row r="23" spans="1:8" x14ac:dyDescent="0.2">
      <c r="A23" s="4" t="s">
        <v>146</v>
      </c>
      <c r="B23" s="22"/>
      <c r="C23" s="15">
        <v>709016.87</v>
      </c>
      <c r="D23" s="15">
        <v>0</v>
      </c>
      <c r="E23" s="15">
        <f t="shared" ref="E23" si="20">C23+D23</f>
        <v>709016.87</v>
      </c>
      <c r="F23" s="15">
        <v>67159.62</v>
      </c>
      <c r="G23" s="15">
        <v>67159.62</v>
      </c>
      <c r="H23" s="15">
        <f t="shared" ref="H23" si="21">E23-F23</f>
        <v>641857.25</v>
      </c>
    </row>
    <row r="24" spans="1:8" x14ac:dyDescent="0.2">
      <c r="A24" s="4" t="s">
        <v>147</v>
      </c>
      <c r="B24" s="22"/>
      <c r="C24" s="15">
        <v>20736429.629999999</v>
      </c>
      <c r="D24" s="15">
        <v>0</v>
      </c>
      <c r="E24" s="15">
        <f t="shared" ref="E24" si="22">C24+D24</f>
        <v>20736429.629999999</v>
      </c>
      <c r="F24" s="15">
        <v>2018578.22</v>
      </c>
      <c r="G24" s="15">
        <v>2018578.22</v>
      </c>
      <c r="H24" s="15">
        <f t="shared" ref="H24" si="23">E24-F24</f>
        <v>18717851.41</v>
      </c>
    </row>
    <row r="25" spans="1:8" x14ac:dyDescent="0.2">
      <c r="A25" s="4" t="s">
        <v>148</v>
      </c>
      <c r="B25" s="22"/>
      <c r="C25" s="15">
        <v>1795083.05</v>
      </c>
      <c r="D25" s="15">
        <v>0</v>
      </c>
      <c r="E25" s="15">
        <f t="shared" ref="E25" si="24">C25+D25</f>
        <v>1795083.05</v>
      </c>
      <c r="F25" s="15">
        <v>253364.2</v>
      </c>
      <c r="G25" s="15">
        <v>253364.2</v>
      </c>
      <c r="H25" s="15">
        <f t="shared" ref="H25" si="25">E25-F25</f>
        <v>1541718.85</v>
      </c>
    </row>
    <row r="26" spans="1:8" x14ac:dyDescent="0.2">
      <c r="A26" s="4" t="s">
        <v>149</v>
      </c>
      <c r="B26" s="22"/>
      <c r="C26" s="15">
        <v>463788.3</v>
      </c>
      <c r="D26" s="15">
        <v>0</v>
      </c>
      <c r="E26" s="15">
        <f t="shared" ref="E26" si="26">C26+D26</f>
        <v>463788.3</v>
      </c>
      <c r="F26" s="15">
        <v>100965.66</v>
      </c>
      <c r="G26" s="15">
        <v>100965.66</v>
      </c>
      <c r="H26" s="15">
        <f t="shared" ref="H26" si="27">E26-F26</f>
        <v>362822.64</v>
      </c>
    </row>
    <row r="27" spans="1:8" x14ac:dyDescent="0.2">
      <c r="A27" s="4" t="s">
        <v>150</v>
      </c>
      <c r="B27" s="22"/>
      <c r="C27" s="15">
        <v>2517001.2200000002</v>
      </c>
      <c r="D27" s="15">
        <v>0</v>
      </c>
      <c r="E27" s="15">
        <f t="shared" ref="E27" si="28">C27+D27</f>
        <v>2517001.2200000002</v>
      </c>
      <c r="F27" s="15">
        <v>405273.74</v>
      </c>
      <c r="G27" s="15">
        <v>405273.74</v>
      </c>
      <c r="H27" s="15">
        <f t="shared" ref="H27" si="29">E27-F27</f>
        <v>2111727.4800000004</v>
      </c>
    </row>
    <row r="28" spans="1:8" x14ac:dyDescent="0.2">
      <c r="A28" s="4" t="s">
        <v>151</v>
      </c>
      <c r="B28" s="22"/>
      <c r="C28" s="15">
        <v>2761885.79</v>
      </c>
      <c r="D28" s="15">
        <v>0</v>
      </c>
      <c r="E28" s="15">
        <f t="shared" ref="E28" si="30">C28+D28</f>
        <v>2761885.79</v>
      </c>
      <c r="F28" s="15">
        <v>539029.59</v>
      </c>
      <c r="G28" s="15">
        <v>539029.59</v>
      </c>
      <c r="H28" s="15">
        <f t="shared" ref="H28" si="31">E28-F28</f>
        <v>2222856.2000000002</v>
      </c>
    </row>
    <row r="29" spans="1:8" x14ac:dyDescent="0.2">
      <c r="A29" s="4" t="s">
        <v>152</v>
      </c>
      <c r="B29" s="22"/>
      <c r="C29" s="15">
        <v>21872018.620000001</v>
      </c>
      <c r="D29" s="15">
        <v>0</v>
      </c>
      <c r="E29" s="15">
        <f t="shared" ref="E29" si="32">C29+D29</f>
        <v>21872018.620000001</v>
      </c>
      <c r="F29" s="15">
        <v>3577128.84</v>
      </c>
      <c r="G29" s="15">
        <v>3368904.84</v>
      </c>
      <c r="H29" s="15">
        <f t="shared" ref="H29" si="33">E29-F29</f>
        <v>18294889.780000001</v>
      </c>
    </row>
    <row r="30" spans="1:8" x14ac:dyDescent="0.2">
      <c r="A30" s="4" t="s">
        <v>153</v>
      </c>
      <c r="B30" s="22"/>
      <c r="C30" s="15">
        <v>3046040.51</v>
      </c>
      <c r="D30" s="15">
        <v>0</v>
      </c>
      <c r="E30" s="15">
        <f t="shared" ref="E30" si="34">C30+D30</f>
        <v>3046040.51</v>
      </c>
      <c r="F30" s="15">
        <v>681901.97</v>
      </c>
      <c r="G30" s="15">
        <v>681901.97</v>
      </c>
      <c r="H30" s="15">
        <f t="shared" ref="H30" si="35">E30-F30</f>
        <v>2364138.54</v>
      </c>
    </row>
    <row r="31" spans="1:8" x14ac:dyDescent="0.2">
      <c r="A31" s="4" t="s">
        <v>154</v>
      </c>
      <c r="B31" s="22"/>
      <c r="C31" s="15">
        <v>632491.18000000005</v>
      </c>
      <c r="D31" s="15">
        <v>0</v>
      </c>
      <c r="E31" s="15">
        <f t="shared" ref="E31" si="36">C31+D31</f>
        <v>632491.18000000005</v>
      </c>
      <c r="F31" s="15">
        <v>44358.28</v>
      </c>
      <c r="G31" s="15">
        <v>44358.28</v>
      </c>
      <c r="H31" s="15">
        <f t="shared" ref="H31" si="37">E31-F31</f>
        <v>588132.9</v>
      </c>
    </row>
    <row r="32" spans="1:8" x14ac:dyDescent="0.2">
      <c r="A32" s="4" t="s">
        <v>155</v>
      </c>
      <c r="B32" s="22"/>
      <c r="C32" s="15">
        <v>2804980.17</v>
      </c>
      <c r="D32" s="15">
        <v>0</v>
      </c>
      <c r="E32" s="15">
        <f t="shared" ref="E32" si="38">C32+D32</f>
        <v>2804980.17</v>
      </c>
      <c r="F32" s="15">
        <v>394866.39</v>
      </c>
      <c r="G32" s="15">
        <v>388852.95</v>
      </c>
      <c r="H32" s="15">
        <f t="shared" ref="H32" si="39">E32-F32</f>
        <v>2410113.7799999998</v>
      </c>
    </row>
    <row r="33" spans="1:8" x14ac:dyDescent="0.2">
      <c r="A33" s="4" t="s">
        <v>156</v>
      </c>
      <c r="B33" s="22"/>
      <c r="C33" s="15">
        <v>1292101.53</v>
      </c>
      <c r="D33" s="15">
        <v>0</v>
      </c>
      <c r="E33" s="15">
        <f t="shared" ref="E33" si="40">C33+D33</f>
        <v>1292101.53</v>
      </c>
      <c r="F33" s="15">
        <v>253453.07</v>
      </c>
      <c r="G33" s="15">
        <v>253453.07</v>
      </c>
      <c r="H33" s="15">
        <f t="shared" ref="H33" si="41">E33-F33</f>
        <v>1038648.46</v>
      </c>
    </row>
    <row r="34" spans="1:8" x14ac:dyDescent="0.2">
      <c r="A34" s="4" t="s">
        <v>157</v>
      </c>
      <c r="B34" s="22"/>
      <c r="C34" s="15">
        <v>11743919.390000001</v>
      </c>
      <c r="D34" s="15">
        <v>0</v>
      </c>
      <c r="E34" s="15">
        <f t="shared" ref="E34" si="42">C34+D34</f>
        <v>11743919.390000001</v>
      </c>
      <c r="F34" s="15">
        <v>1824863.9</v>
      </c>
      <c r="G34" s="15">
        <v>1710662.62</v>
      </c>
      <c r="H34" s="15">
        <f t="shared" ref="H34" si="43">E34-F34</f>
        <v>9919055.4900000002</v>
      </c>
    </row>
    <row r="35" spans="1:8" x14ac:dyDescent="0.2">
      <c r="A35" s="4" t="s">
        <v>158</v>
      </c>
      <c r="B35" s="22"/>
      <c r="C35" s="15">
        <v>1229348.6599999999</v>
      </c>
      <c r="D35" s="15">
        <v>0</v>
      </c>
      <c r="E35" s="15">
        <f t="shared" ref="E35" si="44">C35+D35</f>
        <v>1229348.6599999999</v>
      </c>
      <c r="F35" s="15">
        <v>201297.58</v>
      </c>
      <c r="G35" s="15">
        <v>201297.58</v>
      </c>
      <c r="H35" s="15">
        <f t="shared" ref="H35" si="45">E35-F35</f>
        <v>1028051.08</v>
      </c>
    </row>
    <row r="36" spans="1:8" x14ac:dyDescent="0.2">
      <c r="A36" s="4" t="s">
        <v>159</v>
      </c>
      <c r="B36" s="22"/>
      <c r="C36" s="15">
        <v>1368623.81</v>
      </c>
      <c r="D36" s="15">
        <v>0</v>
      </c>
      <c r="E36" s="15">
        <f t="shared" ref="E36" si="46">C36+D36</f>
        <v>1368623.81</v>
      </c>
      <c r="F36" s="15">
        <v>503536.64000000001</v>
      </c>
      <c r="G36" s="15">
        <v>217536.64000000001</v>
      </c>
      <c r="H36" s="15">
        <f t="shared" ref="H36" si="47">E36-F36</f>
        <v>865087.17</v>
      </c>
    </row>
    <row r="37" spans="1:8" x14ac:dyDescent="0.2">
      <c r="A37" s="4" t="s">
        <v>160</v>
      </c>
      <c r="B37" s="22"/>
      <c r="C37" s="15">
        <v>3590375.82</v>
      </c>
      <c r="D37" s="15">
        <v>0</v>
      </c>
      <c r="E37" s="15">
        <f t="shared" ref="E37" si="48">C37+D37</f>
        <v>3590375.82</v>
      </c>
      <c r="F37" s="15">
        <v>646811.51</v>
      </c>
      <c r="G37" s="15">
        <v>646691.51</v>
      </c>
      <c r="H37" s="15">
        <f t="shared" ref="H37" si="49">E37-F37</f>
        <v>2943564.3099999996</v>
      </c>
    </row>
    <row r="38" spans="1:8" x14ac:dyDescent="0.2">
      <c r="A38" s="4" t="s">
        <v>161</v>
      </c>
      <c r="B38" s="22"/>
      <c r="C38" s="15">
        <v>4995188.75</v>
      </c>
      <c r="D38" s="15">
        <v>0</v>
      </c>
      <c r="E38" s="15">
        <f t="shared" ref="E38" si="50">C38+D38</f>
        <v>4995188.75</v>
      </c>
      <c r="F38" s="15">
        <v>713051.93</v>
      </c>
      <c r="G38" s="15">
        <v>711511.93</v>
      </c>
      <c r="H38" s="15">
        <f t="shared" ref="H38" si="51">E38-F38</f>
        <v>4282136.82</v>
      </c>
    </row>
    <row r="39" spans="1:8" x14ac:dyDescent="0.2">
      <c r="A39" s="4" t="s">
        <v>162</v>
      </c>
      <c r="B39" s="22"/>
      <c r="C39" s="15">
        <v>317792.12</v>
      </c>
      <c r="D39" s="15">
        <v>0</v>
      </c>
      <c r="E39" s="15">
        <f t="shared" ref="E39" si="52">C39+D39</f>
        <v>317792.12</v>
      </c>
      <c r="F39" s="15">
        <v>261603.48</v>
      </c>
      <c r="G39" s="15">
        <v>61603.48</v>
      </c>
      <c r="H39" s="15">
        <f t="shared" ref="H39" si="53">E39-F39</f>
        <v>56188.639999999985</v>
      </c>
    </row>
    <row r="40" spans="1:8" x14ac:dyDescent="0.2">
      <c r="A40" s="4" t="s">
        <v>163</v>
      </c>
      <c r="B40" s="22"/>
      <c r="C40" s="15">
        <v>829171.97</v>
      </c>
      <c r="D40" s="15">
        <v>0</v>
      </c>
      <c r="E40" s="15">
        <f t="shared" ref="E40" si="54">C40+D40</f>
        <v>829171.97</v>
      </c>
      <c r="F40" s="15">
        <v>302322.31</v>
      </c>
      <c r="G40" s="15">
        <v>152322.29999999999</v>
      </c>
      <c r="H40" s="15">
        <f t="shared" ref="H40" si="55">E40-F40</f>
        <v>526849.65999999992</v>
      </c>
    </row>
    <row r="41" spans="1:8" x14ac:dyDescent="0.2">
      <c r="A41" s="4" t="s">
        <v>164</v>
      </c>
      <c r="B41" s="22"/>
      <c r="C41" s="15">
        <v>211682.4</v>
      </c>
      <c r="D41" s="15">
        <v>0</v>
      </c>
      <c r="E41" s="15">
        <f t="shared" ref="E41" si="56">C41+D41</f>
        <v>211682.4</v>
      </c>
      <c r="F41" s="15">
        <v>46994.76</v>
      </c>
      <c r="G41" s="15">
        <v>46994.76</v>
      </c>
      <c r="H41" s="15">
        <f t="shared" ref="H41" si="57">E41-F41</f>
        <v>164687.63999999998</v>
      </c>
    </row>
    <row r="42" spans="1:8" x14ac:dyDescent="0.2">
      <c r="A42" s="4" t="s">
        <v>165</v>
      </c>
      <c r="B42" s="22"/>
      <c r="C42" s="15">
        <v>42116326.140000001</v>
      </c>
      <c r="D42" s="15">
        <v>0</v>
      </c>
      <c r="E42" s="15">
        <f t="shared" ref="E42" si="58">C42+D42</f>
        <v>42116326.140000001</v>
      </c>
      <c r="F42" s="15">
        <v>14028607.41</v>
      </c>
      <c r="G42" s="15">
        <v>5455346.3399999999</v>
      </c>
      <c r="H42" s="15">
        <f t="shared" ref="H42" si="59">E42-F42</f>
        <v>28087718.73</v>
      </c>
    </row>
    <row r="43" spans="1:8" x14ac:dyDescent="0.2">
      <c r="A43" s="4" t="s">
        <v>166</v>
      </c>
      <c r="B43" s="22"/>
      <c r="C43" s="15">
        <v>2133714.56</v>
      </c>
      <c r="D43" s="15">
        <v>0</v>
      </c>
      <c r="E43" s="15">
        <f t="shared" ref="E43" si="60">C43+D43</f>
        <v>2133714.56</v>
      </c>
      <c r="F43" s="15">
        <v>433958.34</v>
      </c>
      <c r="G43" s="15">
        <v>433958.34</v>
      </c>
      <c r="H43" s="15">
        <f t="shared" ref="H43" si="61">E43-F43</f>
        <v>1699756.22</v>
      </c>
    </row>
    <row r="44" spans="1:8" x14ac:dyDescent="0.2">
      <c r="A44" s="4" t="s">
        <v>167</v>
      </c>
      <c r="B44" s="22"/>
      <c r="C44" s="15">
        <v>1656679.23</v>
      </c>
      <c r="D44" s="15">
        <v>0</v>
      </c>
      <c r="E44" s="15">
        <f t="shared" ref="E44" si="62">C44+D44</f>
        <v>1656679.23</v>
      </c>
      <c r="F44" s="15">
        <v>207859.20000000001</v>
      </c>
      <c r="G44" s="15">
        <v>207859.20000000001</v>
      </c>
      <c r="H44" s="15">
        <f t="shared" ref="H44" si="63">E44-F44</f>
        <v>1448820.03</v>
      </c>
    </row>
    <row r="45" spans="1:8" x14ac:dyDescent="0.2">
      <c r="A45" s="4" t="s">
        <v>168</v>
      </c>
      <c r="B45" s="22"/>
      <c r="C45" s="15">
        <v>325996.24</v>
      </c>
      <c r="D45" s="15">
        <v>0</v>
      </c>
      <c r="E45" s="15">
        <f t="shared" ref="E45" si="64">C45+D45</f>
        <v>325996.24</v>
      </c>
      <c r="F45" s="15">
        <v>55070.94</v>
      </c>
      <c r="G45" s="15">
        <v>55070.94</v>
      </c>
      <c r="H45" s="15">
        <f t="shared" ref="H45" si="65">E45-F45</f>
        <v>270925.3</v>
      </c>
    </row>
    <row r="46" spans="1:8" x14ac:dyDescent="0.2">
      <c r="A46" s="4" t="s">
        <v>169</v>
      </c>
      <c r="B46" s="22"/>
      <c r="C46" s="15">
        <v>328046.05</v>
      </c>
      <c r="D46" s="15">
        <v>0</v>
      </c>
      <c r="E46" s="15">
        <f t="shared" ref="E46" si="66">C46+D46</f>
        <v>328046.05</v>
      </c>
      <c r="F46" s="15">
        <v>67500.06</v>
      </c>
      <c r="G46" s="15">
        <v>67500.06</v>
      </c>
      <c r="H46" s="15">
        <f t="shared" ref="H46" si="67">E46-F46</f>
        <v>260545.99</v>
      </c>
    </row>
    <row r="47" spans="1:8" x14ac:dyDescent="0.2">
      <c r="A47" s="4" t="s">
        <v>170</v>
      </c>
      <c r="B47" s="22"/>
      <c r="C47" s="15">
        <v>1000952.11</v>
      </c>
      <c r="D47" s="15">
        <v>0</v>
      </c>
      <c r="E47" s="15">
        <f t="shared" ref="E47" si="68">C47+D47</f>
        <v>1000952.11</v>
      </c>
      <c r="F47" s="15">
        <v>151475.34</v>
      </c>
      <c r="G47" s="15">
        <v>151475.34</v>
      </c>
      <c r="H47" s="15">
        <f t="shared" ref="H47" si="69">E47-F47</f>
        <v>849476.77</v>
      </c>
    </row>
    <row r="48" spans="1:8" x14ac:dyDescent="0.2">
      <c r="A48" s="4" t="s">
        <v>171</v>
      </c>
      <c r="B48" s="22"/>
      <c r="C48" s="15">
        <v>495929.8</v>
      </c>
      <c r="D48" s="15">
        <v>0</v>
      </c>
      <c r="E48" s="15">
        <f t="shared" ref="E48" si="70">C48+D48</f>
        <v>495929.8</v>
      </c>
      <c r="F48" s="15">
        <v>104327.16</v>
      </c>
      <c r="G48" s="15">
        <v>104327.16</v>
      </c>
      <c r="H48" s="15">
        <f t="shared" ref="H48" si="71">E48-F48</f>
        <v>391602.64</v>
      </c>
    </row>
    <row r="49" spans="1:8" x14ac:dyDescent="0.2">
      <c r="A49" s="4" t="s">
        <v>172</v>
      </c>
      <c r="B49" s="22"/>
      <c r="C49" s="15">
        <v>1308602.3</v>
      </c>
      <c r="D49" s="15">
        <v>0</v>
      </c>
      <c r="E49" s="15">
        <f t="shared" ref="E49" si="72">C49+D49</f>
        <v>1308602.3</v>
      </c>
      <c r="F49" s="15">
        <v>176642.74</v>
      </c>
      <c r="G49" s="15">
        <v>176642.74</v>
      </c>
      <c r="H49" s="15">
        <f t="shared" ref="H49" si="73">E49-F49</f>
        <v>1131959.56</v>
      </c>
    </row>
    <row r="50" spans="1:8" x14ac:dyDescent="0.2">
      <c r="A50" s="4" t="s">
        <v>173</v>
      </c>
      <c r="B50" s="22"/>
      <c r="C50" s="15">
        <v>2699090.24</v>
      </c>
      <c r="D50" s="15">
        <v>0</v>
      </c>
      <c r="E50" s="15">
        <f t="shared" ref="E50" si="74">C50+D50</f>
        <v>2699090.24</v>
      </c>
      <c r="F50" s="15">
        <v>602166.87</v>
      </c>
      <c r="G50" s="15">
        <v>602166.87</v>
      </c>
      <c r="H50" s="15">
        <f t="shared" ref="H50" si="75">E50-F50</f>
        <v>2096923.37</v>
      </c>
    </row>
    <row r="51" spans="1:8" x14ac:dyDescent="0.2">
      <c r="A51" s="4" t="s">
        <v>174</v>
      </c>
      <c r="B51" s="22"/>
      <c r="C51" s="15">
        <v>1844066.62</v>
      </c>
      <c r="D51" s="15">
        <v>0</v>
      </c>
      <c r="E51" s="15">
        <f t="shared" ref="E51" si="76">C51+D51</f>
        <v>1844066.62</v>
      </c>
      <c r="F51" s="15">
        <v>355403.6</v>
      </c>
      <c r="G51" s="15">
        <v>355403.6</v>
      </c>
      <c r="H51" s="15">
        <f t="shared" ref="H51" si="77">E51-F51</f>
        <v>1488663.02</v>
      </c>
    </row>
    <row r="52" spans="1:8" x14ac:dyDescent="0.2">
      <c r="A52" s="4"/>
      <c r="B52" s="22"/>
      <c r="C52" s="15"/>
      <c r="D52" s="15"/>
      <c r="E52" s="15"/>
      <c r="F52" s="15"/>
      <c r="G52" s="15"/>
      <c r="H52" s="15"/>
    </row>
    <row r="53" spans="1:8" x14ac:dyDescent="0.2">
      <c r="A53" s="4"/>
      <c r="B53" s="25"/>
      <c r="C53" s="16"/>
      <c r="D53" s="16"/>
      <c r="E53" s="16"/>
      <c r="F53" s="16"/>
      <c r="G53" s="16"/>
      <c r="H53" s="16"/>
    </row>
    <row r="54" spans="1:8" x14ac:dyDescent="0.2">
      <c r="A54" s="26"/>
      <c r="B54" s="47" t="s">
        <v>53</v>
      </c>
      <c r="C54" s="23">
        <f t="shared" ref="C54:H54" si="78">SUM(C7:C53)</f>
        <v>196192841.26000008</v>
      </c>
      <c r="D54" s="23">
        <f t="shared" si="78"/>
        <v>0</v>
      </c>
      <c r="E54" s="23">
        <f t="shared" si="78"/>
        <v>196192841.26000008</v>
      </c>
      <c r="F54" s="23">
        <f t="shared" si="78"/>
        <v>37871808.07</v>
      </c>
      <c r="G54" s="23">
        <f t="shared" si="78"/>
        <v>25707096.430000003</v>
      </c>
      <c r="H54" s="23">
        <f t="shared" si="78"/>
        <v>158321033.19000003</v>
      </c>
    </row>
    <row r="57" spans="1:8" ht="45" customHeight="1" x14ac:dyDescent="0.2">
      <c r="A57" s="52" t="s">
        <v>176</v>
      </c>
      <c r="B57" s="53"/>
      <c r="C57" s="53"/>
      <c r="D57" s="53"/>
      <c r="E57" s="53"/>
      <c r="F57" s="53"/>
      <c r="G57" s="53"/>
      <c r="H57" s="54"/>
    </row>
    <row r="59" spans="1:8" x14ac:dyDescent="0.2">
      <c r="A59" s="57" t="s">
        <v>54</v>
      </c>
      <c r="B59" s="58"/>
      <c r="C59" s="52" t="s">
        <v>60</v>
      </c>
      <c r="D59" s="53"/>
      <c r="E59" s="53"/>
      <c r="F59" s="53"/>
      <c r="G59" s="54"/>
      <c r="H59" s="55" t="s">
        <v>59</v>
      </c>
    </row>
    <row r="60" spans="1:8" ht="22.5" x14ac:dyDescent="0.2">
      <c r="A60" s="59"/>
      <c r="B60" s="60"/>
      <c r="C60" s="9" t="s">
        <v>55</v>
      </c>
      <c r="D60" s="9" t="s">
        <v>125</v>
      </c>
      <c r="E60" s="9" t="s">
        <v>56</v>
      </c>
      <c r="F60" s="9" t="s">
        <v>57</v>
      </c>
      <c r="G60" s="9" t="s">
        <v>58</v>
      </c>
      <c r="H60" s="56"/>
    </row>
    <row r="61" spans="1:8" x14ac:dyDescent="0.2">
      <c r="A61" s="61"/>
      <c r="B61" s="62"/>
      <c r="C61" s="10">
        <v>1</v>
      </c>
      <c r="D61" s="10">
        <v>2</v>
      </c>
      <c r="E61" s="10" t="s">
        <v>126</v>
      </c>
      <c r="F61" s="10">
        <v>4</v>
      </c>
      <c r="G61" s="10">
        <v>5</v>
      </c>
      <c r="H61" s="10" t="s">
        <v>127</v>
      </c>
    </row>
    <row r="62" spans="1:8" x14ac:dyDescent="0.2">
      <c r="A62" s="28"/>
      <c r="B62" s="29"/>
      <c r="C62" s="33"/>
      <c r="D62" s="33"/>
      <c r="E62" s="33"/>
      <c r="F62" s="33"/>
      <c r="G62" s="33"/>
      <c r="H62" s="33"/>
    </row>
    <row r="63" spans="1:8" x14ac:dyDescent="0.2">
      <c r="A63" s="4" t="s">
        <v>8</v>
      </c>
      <c r="B63" s="2"/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 t="s">
        <v>9</v>
      </c>
      <c r="B64" s="2"/>
      <c r="C64" s="34">
        <v>0</v>
      </c>
      <c r="D64" s="34">
        <v>0</v>
      </c>
      <c r="E64" s="34">
        <f t="shared" ref="E64:E66" si="79">C64+D64</f>
        <v>0</v>
      </c>
      <c r="F64" s="34">
        <v>0</v>
      </c>
      <c r="G64" s="34">
        <v>0</v>
      </c>
      <c r="H64" s="34">
        <f t="shared" ref="H64:H66" si="80">E64-F64</f>
        <v>0</v>
      </c>
    </row>
    <row r="65" spans="1:8" x14ac:dyDescent="0.2">
      <c r="A65" s="4" t="s">
        <v>10</v>
      </c>
      <c r="B65" s="2"/>
      <c r="C65" s="34">
        <v>0</v>
      </c>
      <c r="D65" s="34">
        <v>0</v>
      </c>
      <c r="E65" s="34">
        <f t="shared" si="79"/>
        <v>0</v>
      </c>
      <c r="F65" s="34">
        <v>0</v>
      </c>
      <c r="G65" s="34">
        <v>0</v>
      </c>
      <c r="H65" s="34">
        <f t="shared" si="80"/>
        <v>0</v>
      </c>
    </row>
    <row r="66" spans="1:8" x14ac:dyDescent="0.2">
      <c r="A66" s="4" t="s">
        <v>11</v>
      </c>
      <c r="B66" s="2"/>
      <c r="C66" s="34">
        <v>0</v>
      </c>
      <c r="D66" s="34">
        <v>0</v>
      </c>
      <c r="E66" s="34">
        <f t="shared" si="79"/>
        <v>0</v>
      </c>
      <c r="F66" s="34">
        <v>0</v>
      </c>
      <c r="G66" s="34">
        <v>0</v>
      </c>
      <c r="H66" s="34">
        <f t="shared" si="80"/>
        <v>0</v>
      </c>
    </row>
    <row r="67" spans="1:8" x14ac:dyDescent="0.2">
      <c r="A67" s="4"/>
      <c r="B67" s="2"/>
      <c r="C67" s="35"/>
      <c r="D67" s="35"/>
      <c r="E67" s="35"/>
      <c r="F67" s="35"/>
      <c r="G67" s="35"/>
      <c r="H67" s="35"/>
    </row>
    <row r="68" spans="1:8" x14ac:dyDescent="0.2">
      <c r="A68" s="26"/>
      <c r="B68" s="47" t="s">
        <v>53</v>
      </c>
      <c r="C68" s="23">
        <f>SUM(C63:C67)</f>
        <v>0</v>
      </c>
      <c r="D68" s="23">
        <f>SUM(D63:D67)</f>
        <v>0</v>
      </c>
      <c r="E68" s="23">
        <f>SUM(E63:E66)</f>
        <v>0</v>
      </c>
      <c r="F68" s="23">
        <f>SUM(F63:F66)</f>
        <v>0</v>
      </c>
      <c r="G68" s="23">
        <f>SUM(G63:G66)</f>
        <v>0</v>
      </c>
      <c r="H68" s="23">
        <f>SUM(H63:H66)</f>
        <v>0</v>
      </c>
    </row>
    <row r="71" spans="1:8" ht="45" customHeight="1" x14ac:dyDescent="0.2">
      <c r="A71" s="52" t="s">
        <v>177</v>
      </c>
      <c r="B71" s="53"/>
      <c r="C71" s="53"/>
      <c r="D71" s="53"/>
      <c r="E71" s="53"/>
      <c r="F71" s="53"/>
      <c r="G71" s="53"/>
      <c r="H71" s="54"/>
    </row>
    <row r="72" spans="1:8" x14ac:dyDescent="0.2">
      <c r="A72" s="57" t="s">
        <v>54</v>
      </c>
      <c r="B72" s="58"/>
      <c r="C72" s="52" t="s">
        <v>60</v>
      </c>
      <c r="D72" s="53"/>
      <c r="E72" s="53"/>
      <c r="F72" s="53"/>
      <c r="G72" s="54"/>
      <c r="H72" s="55" t="s">
        <v>59</v>
      </c>
    </row>
    <row r="73" spans="1:8" ht="22.5" x14ac:dyDescent="0.2">
      <c r="A73" s="59"/>
      <c r="B73" s="60"/>
      <c r="C73" s="9" t="s">
        <v>55</v>
      </c>
      <c r="D73" s="9" t="s">
        <v>125</v>
      </c>
      <c r="E73" s="9" t="s">
        <v>56</v>
      </c>
      <c r="F73" s="9" t="s">
        <v>57</v>
      </c>
      <c r="G73" s="9" t="s">
        <v>58</v>
      </c>
      <c r="H73" s="56"/>
    </row>
    <row r="74" spans="1:8" x14ac:dyDescent="0.2">
      <c r="A74" s="61"/>
      <c r="B74" s="62"/>
      <c r="C74" s="10">
        <v>1</v>
      </c>
      <c r="D74" s="10">
        <v>2</v>
      </c>
      <c r="E74" s="10" t="s">
        <v>126</v>
      </c>
      <c r="F74" s="10">
        <v>4</v>
      </c>
      <c r="G74" s="10">
        <v>5</v>
      </c>
      <c r="H74" s="10" t="s">
        <v>127</v>
      </c>
    </row>
    <row r="75" spans="1:8" x14ac:dyDescent="0.2">
      <c r="A75" s="28"/>
      <c r="B75" s="29"/>
      <c r="C75" s="33"/>
      <c r="D75" s="33"/>
      <c r="E75" s="33"/>
      <c r="F75" s="33"/>
      <c r="G75" s="33"/>
      <c r="H75" s="33"/>
    </row>
    <row r="76" spans="1:8" ht="22.5" x14ac:dyDescent="0.2">
      <c r="A76" s="4"/>
      <c r="B76" s="31" t="s">
        <v>13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x14ac:dyDescent="0.2">
      <c r="A77" s="4"/>
      <c r="B77" s="31"/>
      <c r="C77" s="34"/>
      <c r="D77" s="34"/>
      <c r="E77" s="34"/>
      <c r="F77" s="34"/>
      <c r="G77" s="34"/>
      <c r="H77" s="34"/>
    </row>
    <row r="78" spans="1:8" x14ac:dyDescent="0.2">
      <c r="A78" s="4"/>
      <c r="B78" s="31" t="s">
        <v>12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/>
      <c r="B79" s="31"/>
      <c r="C79" s="34"/>
      <c r="D79" s="34"/>
      <c r="E79" s="34"/>
      <c r="F79" s="34"/>
      <c r="G79" s="34"/>
      <c r="H79" s="34"/>
    </row>
    <row r="80" spans="1:8" ht="22.5" x14ac:dyDescent="0.2">
      <c r="A80" s="4"/>
      <c r="B80" s="31" t="s">
        <v>14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x14ac:dyDescent="0.2">
      <c r="A81" s="4"/>
      <c r="B81" s="31"/>
      <c r="C81" s="34"/>
      <c r="D81" s="34"/>
      <c r="E81" s="34"/>
      <c r="F81" s="34"/>
      <c r="G81" s="34"/>
      <c r="H81" s="34"/>
    </row>
    <row r="82" spans="1:8" ht="22.5" x14ac:dyDescent="0.2">
      <c r="A82" s="4"/>
      <c r="B82" s="31" t="s">
        <v>26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x14ac:dyDescent="0.2">
      <c r="A83" s="4"/>
      <c r="B83" s="31"/>
      <c r="C83" s="34"/>
      <c r="D83" s="34"/>
      <c r="E83" s="34"/>
      <c r="F83" s="34"/>
      <c r="G83" s="34"/>
      <c r="H83" s="34"/>
    </row>
    <row r="84" spans="1:8" ht="22.5" x14ac:dyDescent="0.2">
      <c r="A84" s="4"/>
      <c r="B84" s="31" t="s">
        <v>27</v>
      </c>
      <c r="C84" s="34">
        <v>0</v>
      </c>
      <c r="D84" s="34">
        <v>0</v>
      </c>
      <c r="E84" s="34">
        <f>C84+D84</f>
        <v>0</v>
      </c>
      <c r="F84" s="34">
        <v>0</v>
      </c>
      <c r="G84" s="34">
        <v>0</v>
      </c>
      <c r="H84" s="34">
        <f>E84-F84</f>
        <v>0</v>
      </c>
    </row>
    <row r="85" spans="1:8" x14ac:dyDescent="0.2">
      <c r="A85" s="4"/>
      <c r="B85" s="31"/>
      <c r="C85" s="34"/>
      <c r="D85" s="34"/>
      <c r="E85" s="34"/>
      <c r="F85" s="34"/>
      <c r="G85" s="34"/>
      <c r="H85" s="34"/>
    </row>
    <row r="86" spans="1:8" ht="22.5" x14ac:dyDescent="0.2">
      <c r="A86" s="4"/>
      <c r="B86" s="31" t="s">
        <v>34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x14ac:dyDescent="0.2">
      <c r="A87" s="4"/>
      <c r="B87" s="31"/>
      <c r="C87" s="34"/>
      <c r="D87" s="34"/>
      <c r="E87" s="34"/>
      <c r="F87" s="34"/>
      <c r="G87" s="34"/>
      <c r="H87" s="34"/>
    </row>
    <row r="88" spans="1:8" x14ac:dyDescent="0.2">
      <c r="A88" s="4"/>
      <c r="B88" s="31" t="s">
        <v>15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x14ac:dyDescent="0.2">
      <c r="A89" s="30"/>
      <c r="B89" s="32"/>
      <c r="C89" s="35"/>
      <c r="D89" s="35"/>
      <c r="E89" s="35"/>
      <c r="F89" s="35"/>
      <c r="G89" s="35"/>
      <c r="H89" s="35"/>
    </row>
    <row r="90" spans="1:8" x14ac:dyDescent="0.2">
      <c r="A90" s="26"/>
      <c r="B90" s="47" t="s">
        <v>53</v>
      </c>
      <c r="C90" s="23">
        <f t="shared" ref="C90:H90" si="81">SUM(C76:C88)</f>
        <v>0</v>
      </c>
      <c r="D90" s="23">
        <f t="shared" si="81"/>
        <v>0</v>
      </c>
      <c r="E90" s="23">
        <f t="shared" si="81"/>
        <v>0</v>
      </c>
      <c r="F90" s="23">
        <f t="shared" si="81"/>
        <v>0</v>
      </c>
      <c r="G90" s="23">
        <f t="shared" si="81"/>
        <v>0</v>
      </c>
      <c r="H90" s="23">
        <f t="shared" si="81"/>
        <v>0</v>
      </c>
    </row>
  </sheetData>
  <sheetProtection formatCells="0" formatColumns="0" formatRows="0" insertRows="0" deleteRows="0" autoFilter="0"/>
  <mergeCells count="12">
    <mergeCell ref="A71:H71"/>
    <mergeCell ref="A72:B74"/>
    <mergeCell ref="C72:G72"/>
    <mergeCell ref="H72:H73"/>
    <mergeCell ref="C59:G59"/>
    <mergeCell ref="H59:H60"/>
    <mergeCell ref="A1:H1"/>
    <mergeCell ref="A3:B5"/>
    <mergeCell ref="A57:H57"/>
    <mergeCell ref="A59:B6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D17" sqref="D1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92062276.609999999</v>
      </c>
      <c r="D6" s="15">
        <v>0</v>
      </c>
      <c r="E6" s="15">
        <f t="shared" si="0"/>
        <v>92062276.609999999</v>
      </c>
      <c r="F6" s="15">
        <f t="shared" si="0"/>
        <v>14083313.709999999</v>
      </c>
      <c r="G6" s="15">
        <f t="shared" si="0"/>
        <v>13091004.050000001</v>
      </c>
      <c r="H6" s="15">
        <f t="shared" si="0"/>
        <v>77978962.900000006</v>
      </c>
    </row>
    <row r="7" spans="1:8" x14ac:dyDescent="0.2">
      <c r="A7" s="38"/>
      <c r="B7" s="42" t="s">
        <v>42</v>
      </c>
      <c r="C7" s="15">
        <v>7322414.46</v>
      </c>
      <c r="D7" s="15">
        <v>0</v>
      </c>
      <c r="E7" s="15">
        <f>C7+D7</f>
        <v>7322414.46</v>
      </c>
      <c r="F7" s="15">
        <v>1531119.4</v>
      </c>
      <c r="G7" s="15">
        <v>1531119.4</v>
      </c>
      <c r="H7" s="15">
        <f>E7-F7</f>
        <v>5791295.0600000005</v>
      </c>
    </row>
    <row r="8" spans="1:8" x14ac:dyDescent="0.2">
      <c r="A8" s="38"/>
      <c r="B8" s="42" t="s">
        <v>17</v>
      </c>
      <c r="C8" s="15">
        <v>356429.81</v>
      </c>
      <c r="D8" s="15">
        <v>0</v>
      </c>
      <c r="E8" s="15">
        <f t="shared" ref="E8:E14" si="1">C8+D8</f>
        <v>356429.81</v>
      </c>
      <c r="F8" s="15">
        <v>79129.56</v>
      </c>
      <c r="G8" s="15">
        <v>79129.56</v>
      </c>
      <c r="H8" s="15">
        <f t="shared" ref="H8:H14" si="2">E8-F8</f>
        <v>277300.25</v>
      </c>
    </row>
    <row r="9" spans="1:8" x14ac:dyDescent="0.2">
      <c r="A9" s="38"/>
      <c r="B9" s="42" t="s">
        <v>43</v>
      </c>
      <c r="C9" s="15">
        <v>10141950.5</v>
      </c>
      <c r="D9" s="15">
        <v>0</v>
      </c>
      <c r="E9" s="15">
        <f t="shared" si="1"/>
        <v>10141950.5</v>
      </c>
      <c r="F9" s="15">
        <v>1493884.44</v>
      </c>
      <c r="G9" s="15">
        <v>1480282.43</v>
      </c>
      <c r="H9" s="15">
        <f t="shared" si="2"/>
        <v>8648066.0600000005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20699153.780000001</v>
      </c>
      <c r="D11" s="15">
        <v>0</v>
      </c>
      <c r="E11" s="15">
        <f t="shared" si="1"/>
        <v>20699153.780000001</v>
      </c>
      <c r="F11" s="15">
        <v>3257133.82</v>
      </c>
      <c r="G11" s="15">
        <v>2630733.8199999998</v>
      </c>
      <c r="H11" s="15">
        <f t="shared" si="2"/>
        <v>17442019.960000001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28355530.48</v>
      </c>
      <c r="D13" s="15">
        <v>0</v>
      </c>
      <c r="E13" s="15">
        <f t="shared" si="1"/>
        <v>28355530.48</v>
      </c>
      <c r="F13" s="15">
        <v>4698255.4800000004</v>
      </c>
      <c r="G13" s="15">
        <v>4484018.04</v>
      </c>
      <c r="H13" s="15">
        <f t="shared" si="2"/>
        <v>23657275</v>
      </c>
    </row>
    <row r="14" spans="1:8" x14ac:dyDescent="0.2">
      <c r="A14" s="38"/>
      <c r="B14" s="42" t="s">
        <v>19</v>
      </c>
      <c r="C14" s="15">
        <v>25186797.579999998</v>
      </c>
      <c r="D14" s="15">
        <v>0</v>
      </c>
      <c r="E14" s="15">
        <f t="shared" si="1"/>
        <v>25186797.579999998</v>
      </c>
      <c r="F14" s="15">
        <v>3023791.01</v>
      </c>
      <c r="G14" s="15">
        <v>2885720.8</v>
      </c>
      <c r="H14" s="15">
        <f t="shared" si="2"/>
        <v>22163006.57</v>
      </c>
    </row>
    <row r="15" spans="1:8" x14ac:dyDescent="0.2">
      <c r="A15" s="40"/>
      <c r="B15" s="42"/>
      <c r="C15" s="15"/>
      <c r="D15" s="15">
        <v>0</v>
      </c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87840355.159999996</v>
      </c>
      <c r="D16" s="15">
        <v>0</v>
      </c>
      <c r="E16" s="15">
        <f t="shared" si="3"/>
        <v>87840355.159999996</v>
      </c>
      <c r="F16" s="15">
        <f t="shared" si="3"/>
        <v>22088814.859999999</v>
      </c>
      <c r="G16" s="15">
        <f t="shared" si="3"/>
        <v>11908287.879999999</v>
      </c>
      <c r="H16" s="15">
        <f t="shared" si="3"/>
        <v>65751540.29999999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1095025.8500000001</v>
      </c>
      <c r="G17" s="15">
        <v>329753.74</v>
      </c>
      <c r="H17" s="15">
        <f t="shared" ref="H17:H23" si="4">E17-F17</f>
        <v>-1095025.8500000001</v>
      </c>
    </row>
    <row r="18" spans="1:8" x14ac:dyDescent="0.2">
      <c r="A18" s="38"/>
      <c r="B18" s="42" t="s">
        <v>28</v>
      </c>
      <c r="C18" s="15">
        <v>75537375.159999996</v>
      </c>
      <c r="D18" s="15">
        <v>0</v>
      </c>
      <c r="E18" s="15">
        <f t="shared" ref="E18:E23" si="5">C18+D18</f>
        <v>75537375.159999996</v>
      </c>
      <c r="F18" s="15">
        <v>18429883.920000002</v>
      </c>
      <c r="G18" s="15">
        <v>9870033.6699999999</v>
      </c>
      <c r="H18" s="15">
        <f t="shared" si="4"/>
        <v>57107491.239999995</v>
      </c>
    </row>
    <row r="19" spans="1:8" x14ac:dyDescent="0.2">
      <c r="A19" s="38"/>
      <c r="B19" s="42" t="s">
        <v>21</v>
      </c>
      <c r="C19" s="15">
        <v>416724.57</v>
      </c>
      <c r="D19" s="15">
        <v>0</v>
      </c>
      <c r="E19" s="15">
        <f t="shared" si="5"/>
        <v>416724.57</v>
      </c>
      <c r="F19" s="15">
        <v>25358.52</v>
      </c>
      <c r="G19" s="15">
        <v>25358.52</v>
      </c>
      <c r="H19" s="15">
        <f t="shared" si="4"/>
        <v>391366.05</v>
      </c>
    </row>
    <row r="20" spans="1:8" x14ac:dyDescent="0.2">
      <c r="A20" s="38"/>
      <c r="B20" s="42" t="s">
        <v>46</v>
      </c>
      <c r="C20" s="15">
        <v>5278887.01</v>
      </c>
      <c r="D20" s="15">
        <v>0</v>
      </c>
      <c r="E20" s="15">
        <f t="shared" si="5"/>
        <v>5278887.01</v>
      </c>
      <c r="F20" s="15">
        <v>944303.33</v>
      </c>
      <c r="G20" s="15">
        <v>944303.33</v>
      </c>
      <c r="H20" s="15">
        <f t="shared" si="4"/>
        <v>4334583.68</v>
      </c>
    </row>
    <row r="21" spans="1:8" x14ac:dyDescent="0.2">
      <c r="A21" s="38"/>
      <c r="B21" s="42" t="s">
        <v>47</v>
      </c>
      <c r="C21" s="15">
        <v>2258871.35</v>
      </c>
      <c r="D21" s="15">
        <v>0</v>
      </c>
      <c r="E21" s="15">
        <f t="shared" si="5"/>
        <v>2258871.35</v>
      </c>
      <c r="F21" s="15">
        <v>354329.86</v>
      </c>
      <c r="G21" s="15">
        <v>354329.86</v>
      </c>
      <c r="H21" s="15">
        <f t="shared" si="4"/>
        <v>1904541.4900000002</v>
      </c>
    </row>
    <row r="22" spans="1:8" x14ac:dyDescent="0.2">
      <c r="A22" s="38"/>
      <c r="B22" s="42" t="s">
        <v>48</v>
      </c>
      <c r="C22" s="15">
        <v>4348497.07</v>
      </c>
      <c r="D22" s="15">
        <v>0</v>
      </c>
      <c r="E22" s="15">
        <f t="shared" si="5"/>
        <v>4348497.07</v>
      </c>
      <c r="F22" s="15">
        <v>1239913.3799999999</v>
      </c>
      <c r="G22" s="15">
        <v>384508.76</v>
      </c>
      <c r="H22" s="15">
        <f t="shared" si="4"/>
        <v>3108583.6900000004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>
        <v>0</v>
      </c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4790209.4899999993</v>
      </c>
      <c r="D25" s="15">
        <v>0</v>
      </c>
      <c r="E25" s="15">
        <f t="shared" si="6"/>
        <v>4790209.4899999993</v>
      </c>
      <c r="F25" s="15">
        <f t="shared" si="6"/>
        <v>707804.5</v>
      </c>
      <c r="G25" s="15">
        <f t="shared" si="6"/>
        <v>707804.5</v>
      </c>
      <c r="H25" s="15">
        <f t="shared" si="6"/>
        <v>4082404.9899999998</v>
      </c>
    </row>
    <row r="26" spans="1:8" x14ac:dyDescent="0.2">
      <c r="A26" s="38"/>
      <c r="B26" s="42" t="s">
        <v>29</v>
      </c>
      <c r="C26" s="15">
        <v>1636648.35</v>
      </c>
      <c r="D26" s="15">
        <v>0</v>
      </c>
      <c r="E26" s="15">
        <f>C26+D26</f>
        <v>1636648.35</v>
      </c>
      <c r="F26" s="15">
        <v>244142.8</v>
      </c>
      <c r="G26" s="15">
        <v>244142.8</v>
      </c>
      <c r="H26" s="15">
        <f t="shared" ref="H26:H34" si="7">E26-F26</f>
        <v>1392505.55</v>
      </c>
    </row>
    <row r="27" spans="1:8" x14ac:dyDescent="0.2">
      <c r="A27" s="38"/>
      <c r="B27" s="42" t="s">
        <v>24</v>
      </c>
      <c r="C27" s="15">
        <v>2657631.34</v>
      </c>
      <c r="D27" s="15">
        <v>0</v>
      </c>
      <c r="E27" s="15">
        <f t="shared" ref="E27:E34" si="8">C27+D27</f>
        <v>2657631.34</v>
      </c>
      <c r="F27" s="15">
        <v>359334.54</v>
      </c>
      <c r="G27" s="15">
        <v>359334.54</v>
      </c>
      <c r="H27" s="15">
        <f t="shared" si="7"/>
        <v>2298296.7999999998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495929.8</v>
      </c>
      <c r="D32" s="15">
        <v>0</v>
      </c>
      <c r="E32" s="15">
        <f t="shared" si="8"/>
        <v>495929.8</v>
      </c>
      <c r="F32" s="15">
        <v>104327.16</v>
      </c>
      <c r="G32" s="15">
        <v>104327.16</v>
      </c>
      <c r="H32" s="15">
        <f t="shared" si="7"/>
        <v>391602.64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>
        <v>0</v>
      </c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11500000</v>
      </c>
      <c r="D36" s="15">
        <v>0</v>
      </c>
      <c r="E36" s="15">
        <f t="shared" si="9"/>
        <v>11500000</v>
      </c>
      <c r="F36" s="15">
        <f t="shared" si="9"/>
        <v>991875</v>
      </c>
      <c r="G36" s="15">
        <f t="shared" si="9"/>
        <v>0</v>
      </c>
      <c r="H36" s="15">
        <f t="shared" si="9"/>
        <v>10508125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11500000</v>
      </c>
      <c r="D38" s="15">
        <v>0</v>
      </c>
      <c r="E38" s="15">
        <f t="shared" ref="E38:E40" si="11">C38+D38</f>
        <v>11500000</v>
      </c>
      <c r="F38" s="15">
        <v>991875</v>
      </c>
      <c r="G38" s="15">
        <v>0</v>
      </c>
      <c r="H38" s="15">
        <f t="shared" si="10"/>
        <v>10508125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196192841.25999999</v>
      </c>
      <c r="D42" s="23">
        <f t="shared" si="12"/>
        <v>0</v>
      </c>
      <c r="E42" s="23">
        <f t="shared" si="12"/>
        <v>196192841.25999999</v>
      </c>
      <c r="F42" s="23">
        <f t="shared" si="12"/>
        <v>37871808.07</v>
      </c>
      <c r="G42" s="23">
        <f t="shared" si="12"/>
        <v>25707096.43</v>
      </c>
      <c r="H42" s="23">
        <f t="shared" si="12"/>
        <v>158321033.19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</cp:lastModifiedBy>
  <cp:lastPrinted>2018-03-08T21:21:25Z</cp:lastPrinted>
  <dcterms:created xsi:type="dcterms:W3CDTF">2014-02-10T03:37:14Z</dcterms:created>
  <dcterms:modified xsi:type="dcterms:W3CDTF">2021-04-15T19:57:01Z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